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8915" windowHeight="13095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definedNames>
    <definedName name="bay">Tabelle1!$N$216</definedName>
    <definedName name="bvb">Tabelle1!$N$208</definedName>
    <definedName name="ein">Tabelle1!$N$211</definedName>
    <definedName name="fck">Tabelle1!$N$215</definedName>
    <definedName name="fcn">Tabelle1!$N$213</definedName>
    <definedName name="han">Tabelle1!$N$202</definedName>
    <definedName name="hoff">Tabelle1!$N$218</definedName>
    <definedName name="hsv">Tabelle1!$N$212</definedName>
    <definedName name="kö">Tabelle1!$N$204</definedName>
    <definedName name="lev">Tabelle1!$N$205</definedName>
    <definedName name="lve">Tabelle1!$J$187</definedName>
    <definedName name="mai">Tabelle1!$N$210</definedName>
    <definedName name="mgb">Tabelle1!$N$206</definedName>
    <definedName name="pau">Tabelle1!$N$217</definedName>
    <definedName name="scf">Tabelle1!$N$214</definedName>
    <definedName name="sch">Tabelle1!$N$201</definedName>
    <definedName name="vfb">Tabelle1!$N$207</definedName>
    <definedName name="vfl">Tabelle1!$N$209</definedName>
    <definedName name="wb">Tabelle1!$N$203</definedName>
  </definedNames>
  <calcPr calcId="125725"/>
</workbook>
</file>

<file path=xl/calcChain.xml><?xml version="1.0" encoding="utf-8"?>
<calcChain xmlns="http://schemas.openxmlformats.org/spreadsheetml/2006/main">
  <c r="C218" i="1"/>
  <c r="B218"/>
  <c r="C217"/>
  <c r="B217"/>
  <c r="C216"/>
  <c r="B216"/>
  <c r="C215"/>
  <c r="B215"/>
  <c r="C214"/>
  <c r="B214"/>
  <c r="C213"/>
  <c r="B213"/>
  <c r="C212"/>
  <c r="B212"/>
  <c r="C211"/>
  <c r="B211"/>
  <c r="C210"/>
  <c r="B210"/>
  <c r="C206"/>
  <c r="B206"/>
  <c r="C205"/>
  <c r="B205"/>
  <c r="C204"/>
  <c r="B204"/>
  <c r="C203"/>
  <c r="B203"/>
  <c r="C202"/>
  <c r="B202"/>
  <c r="C201"/>
  <c r="B201"/>
  <c r="C200"/>
  <c r="B200"/>
  <c r="C199"/>
  <c r="B199"/>
  <c r="C198"/>
  <c r="B198"/>
  <c r="O194"/>
  <c r="N194"/>
  <c r="O193"/>
  <c r="N193"/>
  <c r="O192"/>
  <c r="N192"/>
  <c r="O191"/>
  <c r="N191"/>
  <c r="O190"/>
  <c r="N190"/>
  <c r="O189"/>
  <c r="N189"/>
  <c r="O188"/>
  <c r="N188"/>
  <c r="O187"/>
  <c r="N187"/>
  <c r="O186"/>
  <c r="N186"/>
  <c r="C194"/>
  <c r="B194"/>
  <c r="C193"/>
  <c r="B193"/>
  <c r="C192"/>
  <c r="B192"/>
  <c r="C191"/>
  <c r="B191"/>
  <c r="C190"/>
  <c r="B190"/>
  <c r="C189"/>
  <c r="B189"/>
  <c r="C188"/>
  <c r="B188"/>
  <c r="C187"/>
  <c r="B187"/>
  <c r="C186"/>
  <c r="B186"/>
  <c r="O182"/>
  <c r="N182"/>
  <c r="O181"/>
  <c r="N181"/>
  <c r="O180"/>
  <c r="N180"/>
  <c r="O179"/>
  <c r="N179"/>
  <c r="O178"/>
  <c r="N178"/>
  <c r="O177"/>
  <c r="N177"/>
  <c r="O176"/>
  <c r="N176"/>
  <c r="O175"/>
  <c r="N175"/>
  <c r="O174"/>
  <c r="N174"/>
  <c r="C182"/>
  <c r="B182"/>
  <c r="C181"/>
  <c r="B181"/>
  <c r="C180"/>
  <c r="B180"/>
  <c r="C179"/>
  <c r="B179"/>
  <c r="C178"/>
  <c r="B178"/>
  <c r="C177"/>
  <c r="B177"/>
  <c r="C176"/>
  <c r="B176"/>
  <c r="C175"/>
  <c r="B175"/>
  <c r="C174"/>
  <c r="B174"/>
  <c r="O170"/>
  <c r="N170"/>
  <c r="O169"/>
  <c r="N169"/>
  <c r="O168"/>
  <c r="N168"/>
  <c r="O167"/>
  <c r="N167"/>
  <c r="O166"/>
  <c r="N166"/>
  <c r="O165"/>
  <c r="N165"/>
  <c r="O164"/>
  <c r="N164"/>
  <c r="O163"/>
  <c r="N163"/>
  <c r="O162"/>
  <c r="N162"/>
  <c r="C170"/>
  <c r="B170"/>
  <c r="C169"/>
  <c r="B169"/>
  <c r="C168"/>
  <c r="B168"/>
  <c r="C167"/>
  <c r="B167"/>
  <c r="C166"/>
  <c r="B166"/>
  <c r="C165"/>
  <c r="B165"/>
  <c r="C164"/>
  <c r="B164"/>
  <c r="C163"/>
  <c r="B163"/>
  <c r="C162"/>
  <c r="B162"/>
  <c r="O158"/>
  <c r="N158"/>
  <c r="O157"/>
  <c r="N157"/>
  <c r="O156"/>
  <c r="N156"/>
  <c r="O155"/>
  <c r="N155"/>
  <c r="O154"/>
  <c r="N154"/>
  <c r="O153"/>
  <c r="N153"/>
  <c r="O152"/>
  <c r="N152"/>
  <c r="O151"/>
  <c r="N151"/>
  <c r="O150"/>
  <c r="N150"/>
  <c r="C158"/>
  <c r="B158"/>
  <c r="C157"/>
  <c r="B157"/>
  <c r="C156"/>
  <c r="B156"/>
  <c r="C155"/>
  <c r="B155"/>
  <c r="C154"/>
  <c r="B154"/>
  <c r="C153"/>
  <c r="B153"/>
  <c r="C152"/>
  <c r="B152"/>
  <c r="C151"/>
  <c r="B151"/>
  <c r="C150"/>
  <c r="B150"/>
  <c r="O14"/>
  <c r="N14"/>
  <c r="O13"/>
  <c r="N13"/>
  <c r="O12"/>
  <c r="N12"/>
  <c r="O11"/>
  <c r="N11"/>
  <c r="O10"/>
  <c r="N10"/>
  <c r="O9"/>
  <c r="N9"/>
  <c r="O8"/>
  <c r="N8"/>
  <c r="O7"/>
  <c r="N7"/>
  <c r="O6"/>
  <c r="N6"/>
  <c r="O26"/>
  <c r="N26"/>
  <c r="O25"/>
  <c r="N25"/>
  <c r="O24"/>
  <c r="N24"/>
  <c r="O23"/>
  <c r="N23"/>
  <c r="O22"/>
  <c r="N22"/>
  <c r="O21"/>
  <c r="N21"/>
  <c r="O20"/>
  <c r="N20"/>
  <c r="O19"/>
  <c r="N19"/>
  <c r="O18"/>
  <c r="N18"/>
  <c r="O38"/>
  <c r="N38"/>
  <c r="O37"/>
  <c r="N37"/>
  <c r="O36"/>
  <c r="N36"/>
  <c r="O35"/>
  <c r="N35"/>
  <c r="O34"/>
  <c r="N34"/>
  <c r="O33"/>
  <c r="N33"/>
  <c r="O32"/>
  <c r="N32"/>
  <c r="O31"/>
  <c r="N31"/>
  <c r="O30"/>
  <c r="N30"/>
  <c r="O50"/>
  <c r="N50"/>
  <c r="O49"/>
  <c r="N49"/>
  <c r="O48"/>
  <c r="N48"/>
  <c r="O47"/>
  <c r="N47"/>
  <c r="O46"/>
  <c r="N46"/>
  <c r="O45"/>
  <c r="N45"/>
  <c r="O44"/>
  <c r="N44"/>
  <c r="O43"/>
  <c r="N43"/>
  <c r="O42"/>
  <c r="N42"/>
  <c r="O62"/>
  <c r="N62"/>
  <c r="O61"/>
  <c r="N61"/>
  <c r="O60"/>
  <c r="N60"/>
  <c r="O59"/>
  <c r="N59"/>
  <c r="O58"/>
  <c r="N58"/>
  <c r="O57"/>
  <c r="N57"/>
  <c r="O56"/>
  <c r="N56"/>
  <c r="O55"/>
  <c r="N55"/>
  <c r="O54"/>
  <c r="N54"/>
  <c r="O74"/>
  <c r="N74"/>
  <c r="O73"/>
  <c r="N73"/>
  <c r="O72"/>
  <c r="N72"/>
  <c r="O71"/>
  <c r="N71"/>
  <c r="O70"/>
  <c r="N70"/>
  <c r="O69"/>
  <c r="N69"/>
  <c r="O68"/>
  <c r="N68"/>
  <c r="O67"/>
  <c r="N67"/>
  <c r="O66"/>
  <c r="N66"/>
  <c r="O86"/>
  <c r="N86"/>
  <c r="O85"/>
  <c r="N85"/>
  <c r="O84"/>
  <c r="N84"/>
  <c r="O83"/>
  <c r="N83"/>
  <c r="O82"/>
  <c r="N82"/>
  <c r="O81"/>
  <c r="N81"/>
  <c r="O80"/>
  <c r="N80"/>
  <c r="O79"/>
  <c r="N79"/>
  <c r="O78"/>
  <c r="N78"/>
  <c r="O98"/>
  <c r="N98"/>
  <c r="O97"/>
  <c r="N97"/>
  <c r="O96"/>
  <c r="N96"/>
  <c r="O95"/>
  <c r="N95"/>
  <c r="O94"/>
  <c r="N94"/>
  <c r="O93"/>
  <c r="N93"/>
  <c r="O92"/>
  <c r="N92"/>
  <c r="O91"/>
  <c r="N91"/>
  <c r="O90"/>
  <c r="N90"/>
  <c r="O110"/>
  <c r="N110"/>
  <c r="O109"/>
  <c r="N109"/>
  <c r="O108"/>
  <c r="N108"/>
  <c r="O107"/>
  <c r="N107"/>
  <c r="O106"/>
  <c r="N106"/>
  <c r="O105"/>
  <c r="N105"/>
  <c r="O104"/>
  <c r="N104"/>
  <c r="O103"/>
  <c r="N103"/>
  <c r="O102"/>
  <c r="N102"/>
  <c r="O122"/>
  <c r="N122"/>
  <c r="O121"/>
  <c r="N121"/>
  <c r="O120"/>
  <c r="N120"/>
  <c r="O119"/>
  <c r="N119"/>
  <c r="O118"/>
  <c r="N118"/>
  <c r="O117"/>
  <c r="N117"/>
  <c r="O116"/>
  <c r="N116"/>
  <c r="O115"/>
  <c r="N115"/>
  <c r="O114"/>
  <c r="N114"/>
  <c r="O134"/>
  <c r="N134"/>
  <c r="O133"/>
  <c r="N133"/>
  <c r="O132"/>
  <c r="N132"/>
  <c r="O131"/>
  <c r="N131"/>
  <c r="O130"/>
  <c r="N130"/>
  <c r="O129"/>
  <c r="N129"/>
  <c r="O128"/>
  <c r="N128"/>
  <c r="O127"/>
  <c r="N127"/>
  <c r="O126"/>
  <c r="N126"/>
  <c r="O146"/>
  <c r="N146"/>
  <c r="O145"/>
  <c r="N145"/>
  <c r="O144"/>
  <c r="N144"/>
  <c r="O143"/>
  <c r="N143"/>
  <c r="O142"/>
  <c r="N142"/>
  <c r="O141"/>
  <c r="N141"/>
  <c r="O140"/>
  <c r="N140"/>
  <c r="O139"/>
  <c r="N139"/>
  <c r="O138"/>
  <c r="N138"/>
  <c r="C146"/>
  <c r="B146"/>
  <c r="C145"/>
  <c r="B145"/>
  <c r="C144"/>
  <c r="B144"/>
  <c r="C143"/>
  <c r="B143"/>
  <c r="C142"/>
  <c r="B142"/>
  <c r="C141"/>
  <c r="B141"/>
  <c r="C140"/>
  <c r="B140"/>
  <c r="C139"/>
  <c r="B139"/>
  <c r="C138"/>
  <c r="B138"/>
  <c r="C134"/>
  <c r="B134"/>
  <c r="C133"/>
  <c r="B133"/>
  <c r="C132"/>
  <c r="B132"/>
  <c r="C131"/>
  <c r="B131"/>
  <c r="C130"/>
  <c r="B130"/>
  <c r="C129"/>
  <c r="B129"/>
  <c r="C128"/>
  <c r="B128"/>
  <c r="C127"/>
  <c r="B127"/>
  <c r="C126"/>
  <c r="B126"/>
  <c r="C122"/>
  <c r="B122"/>
  <c r="C121"/>
  <c r="B121"/>
  <c r="C120"/>
  <c r="B120"/>
  <c r="C119"/>
  <c r="B119"/>
  <c r="C118"/>
  <c r="B118"/>
  <c r="C117"/>
  <c r="B117"/>
  <c r="C116"/>
  <c r="B116"/>
  <c r="C115"/>
  <c r="B115"/>
  <c r="C114"/>
  <c r="B114"/>
  <c r="C110"/>
  <c r="B110"/>
  <c r="C109"/>
  <c r="B109"/>
  <c r="C108"/>
  <c r="B108"/>
  <c r="C107"/>
  <c r="B107"/>
  <c r="C106"/>
  <c r="B106"/>
  <c r="C105"/>
  <c r="B105"/>
  <c r="C104"/>
  <c r="B104"/>
  <c r="C103"/>
  <c r="B103"/>
  <c r="C102"/>
  <c r="B102"/>
  <c r="C98"/>
  <c r="B98"/>
  <c r="C97"/>
  <c r="B97"/>
  <c r="C96"/>
  <c r="B96"/>
  <c r="C95"/>
  <c r="B95"/>
  <c r="C94"/>
  <c r="B94"/>
  <c r="C93"/>
  <c r="B93"/>
  <c r="C92"/>
  <c r="B92"/>
  <c r="C91"/>
  <c r="B91"/>
  <c r="C90"/>
  <c r="B90"/>
  <c r="C86"/>
  <c r="B86"/>
  <c r="C85"/>
  <c r="B85"/>
  <c r="C84"/>
  <c r="B84"/>
  <c r="C83"/>
  <c r="B83"/>
  <c r="C82"/>
  <c r="B82"/>
  <c r="C81"/>
  <c r="B81"/>
  <c r="C80"/>
  <c r="B80"/>
  <c r="C79"/>
  <c r="B79"/>
  <c r="C78"/>
  <c r="B78"/>
  <c r="C74"/>
  <c r="B74"/>
  <c r="C73"/>
  <c r="B73"/>
  <c r="C72"/>
  <c r="B72"/>
  <c r="C71"/>
  <c r="B71"/>
  <c r="C70"/>
  <c r="B70"/>
  <c r="C69"/>
  <c r="B69"/>
  <c r="C68"/>
  <c r="B68"/>
  <c r="C67"/>
  <c r="B67"/>
  <c r="C66"/>
  <c r="B66"/>
  <c r="B54"/>
  <c r="C62"/>
  <c r="B62"/>
  <c r="C61"/>
  <c r="B61"/>
  <c r="C60"/>
  <c r="B60"/>
  <c r="C59"/>
  <c r="B59"/>
  <c r="C58"/>
  <c r="B58"/>
  <c r="C57"/>
  <c r="B57"/>
  <c r="C56"/>
  <c r="B56"/>
  <c r="C55"/>
  <c r="B55"/>
  <c r="C54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AF218"/>
  <c r="AE218"/>
  <c r="AD218"/>
  <c r="AG218" s="1"/>
  <c r="P218"/>
  <c r="R218" s="1"/>
  <c r="I218"/>
  <c r="G218"/>
  <c r="AJ218" s="1"/>
  <c r="AF217"/>
  <c r="AE217"/>
  <c r="AD217"/>
  <c r="AG217" s="1"/>
  <c r="Y217"/>
  <c r="P217"/>
  <c r="R217" s="1"/>
  <c r="I217"/>
  <c r="AK217" s="1"/>
  <c r="G217"/>
  <c r="AF216"/>
  <c r="AE216"/>
  <c r="AD216"/>
  <c r="AG216" s="1"/>
  <c r="P216"/>
  <c r="R216" s="1"/>
  <c r="I216"/>
  <c r="G216"/>
  <c r="AJ216" s="1"/>
  <c r="AF215"/>
  <c r="AE215"/>
  <c r="AD215"/>
  <c r="AG215" s="1"/>
  <c r="Y215"/>
  <c r="P215"/>
  <c r="R215" s="1"/>
  <c r="I215"/>
  <c r="AK215" s="1"/>
  <c r="G215"/>
  <c r="AF214"/>
  <c r="AE214"/>
  <c r="AD214"/>
  <c r="AG214" s="1"/>
  <c r="P214"/>
  <c r="R214" s="1"/>
  <c r="I214"/>
  <c r="G214"/>
  <c r="AJ214" s="1"/>
  <c r="AF213"/>
  <c r="AE213"/>
  <c r="AD213"/>
  <c r="AG213" s="1"/>
  <c r="Y213"/>
  <c r="P213"/>
  <c r="R213" s="1"/>
  <c r="I213"/>
  <c r="AK213" s="1"/>
  <c r="G213"/>
  <c r="AF212"/>
  <c r="AE212"/>
  <c r="AD212"/>
  <c r="AG212" s="1"/>
  <c r="P212"/>
  <c r="R212" s="1"/>
  <c r="I212"/>
  <c r="G212"/>
  <c r="AJ212" s="1"/>
  <c r="AF211"/>
  <c r="AE211"/>
  <c r="AD211"/>
  <c r="AG211" s="1"/>
  <c r="Y211"/>
  <c r="P211"/>
  <c r="R211" s="1"/>
  <c r="I211"/>
  <c r="AK211" s="1"/>
  <c r="G211"/>
  <c r="AF210"/>
  <c r="AE210"/>
  <c r="AD210"/>
  <c r="AG210" s="1"/>
  <c r="P210"/>
  <c r="R210" s="1"/>
  <c r="I210"/>
  <c r="G210"/>
  <c r="AJ210" s="1"/>
  <c r="P209"/>
  <c r="R209" s="1"/>
  <c r="P208"/>
  <c r="R208" s="1"/>
  <c r="P207"/>
  <c r="R207" s="1"/>
  <c r="AF206"/>
  <c r="AE206"/>
  <c r="AG206" s="1"/>
  <c r="AD206"/>
  <c r="Z206"/>
  <c r="P206"/>
  <c r="R206" s="1"/>
  <c r="I206"/>
  <c r="G206"/>
  <c r="AJ206" s="1"/>
  <c r="AF205"/>
  <c r="AE205"/>
  <c r="AG205" s="1"/>
  <c r="AD205"/>
  <c r="Z205"/>
  <c r="P205"/>
  <c r="R205" s="1"/>
  <c r="I205"/>
  <c r="G205"/>
  <c r="AJ205" s="1"/>
  <c r="AF204"/>
  <c r="AE204"/>
  <c r="AG204" s="1"/>
  <c r="AD204"/>
  <c r="Z204"/>
  <c r="P204"/>
  <c r="R204" s="1"/>
  <c r="I204"/>
  <c r="G204"/>
  <c r="AJ204" s="1"/>
  <c r="AF203"/>
  <c r="AE203"/>
  <c r="AG203" s="1"/>
  <c r="AD203"/>
  <c r="Z203"/>
  <c r="P203"/>
  <c r="R203" s="1"/>
  <c r="I203"/>
  <c r="G203"/>
  <c r="AJ203" s="1"/>
  <c r="AF202"/>
  <c r="AE202"/>
  <c r="AG202" s="1"/>
  <c r="AD202"/>
  <c r="Z202"/>
  <c r="P202"/>
  <c r="R202" s="1"/>
  <c r="I202"/>
  <c r="G202"/>
  <c r="AJ202" s="1"/>
  <c r="AF201"/>
  <c r="AE201"/>
  <c r="AG201" s="1"/>
  <c r="AD201"/>
  <c r="Z201"/>
  <c r="R201"/>
  <c r="R219" s="1"/>
  <c r="O225" s="1"/>
  <c r="C265" s="1"/>
  <c r="I201"/>
  <c r="G201"/>
  <c r="AJ201" s="1"/>
  <c r="AF200"/>
  <c r="AE200"/>
  <c r="AG200" s="1"/>
  <c r="AD200"/>
  <c r="Z200"/>
  <c r="I200"/>
  <c r="G200"/>
  <c r="AJ200" s="1"/>
  <c r="AF199"/>
  <c r="AE199"/>
  <c r="AG199" s="1"/>
  <c r="AD199"/>
  <c r="Z199"/>
  <c r="I199"/>
  <c r="G199"/>
  <c r="AJ199" s="1"/>
  <c r="AF198"/>
  <c r="AE198"/>
  <c r="AG198" s="1"/>
  <c r="AD198"/>
  <c r="Z198"/>
  <c r="I198"/>
  <c r="G198"/>
  <c r="AJ198" s="1"/>
  <c r="AW194"/>
  <c r="AV194"/>
  <c r="AU194"/>
  <c r="AX194" s="1"/>
  <c r="AF194"/>
  <c r="AE194"/>
  <c r="AG194" s="1"/>
  <c r="AD194"/>
  <c r="U194"/>
  <c r="AQ194" s="1"/>
  <c r="S194"/>
  <c r="BB194" s="1"/>
  <c r="I194"/>
  <c r="Z194" s="1"/>
  <c r="G194"/>
  <c r="AJ194" s="1"/>
  <c r="AW193"/>
  <c r="AV193"/>
  <c r="AU193"/>
  <c r="AX193" s="1"/>
  <c r="AF193"/>
  <c r="AE193"/>
  <c r="AD193"/>
  <c r="AG193" s="1"/>
  <c r="U193"/>
  <c r="AQ193" s="1"/>
  <c r="S193"/>
  <c r="BB193" s="1"/>
  <c r="I193"/>
  <c r="Z193" s="1"/>
  <c r="G193"/>
  <c r="AJ193" s="1"/>
  <c r="AW192"/>
  <c r="AV192"/>
  <c r="AU192"/>
  <c r="AX192" s="1"/>
  <c r="AF192"/>
  <c r="AE192"/>
  <c r="AD192"/>
  <c r="AG192" s="1"/>
  <c r="U192"/>
  <c r="AQ192" s="1"/>
  <c r="S192"/>
  <c r="BB192" s="1"/>
  <c r="I192"/>
  <c r="Z192" s="1"/>
  <c r="G192"/>
  <c r="AJ192" s="1"/>
  <c r="AW191"/>
  <c r="AV191"/>
  <c r="AU191"/>
  <c r="AX191" s="1"/>
  <c r="AF191"/>
  <c r="AE191"/>
  <c r="AD191"/>
  <c r="AG191" s="1"/>
  <c r="U191"/>
  <c r="AQ191" s="1"/>
  <c r="S191"/>
  <c r="BB191" s="1"/>
  <c r="I191"/>
  <c r="Z191" s="1"/>
  <c r="G191"/>
  <c r="AJ191" s="1"/>
  <c r="AW190"/>
  <c r="AV190"/>
  <c r="AU190"/>
  <c r="AX190" s="1"/>
  <c r="AF190"/>
  <c r="AE190"/>
  <c r="AD190"/>
  <c r="AG190" s="1"/>
  <c r="U190"/>
  <c r="AQ190" s="1"/>
  <c r="S190"/>
  <c r="BB190" s="1"/>
  <c r="I190"/>
  <c r="Z190" s="1"/>
  <c r="G190"/>
  <c r="AJ190" s="1"/>
  <c r="AW189"/>
  <c r="AV189"/>
  <c r="AU189"/>
  <c r="AX189" s="1"/>
  <c r="AF189"/>
  <c r="AE189"/>
  <c r="AD189"/>
  <c r="AG189" s="1"/>
  <c r="U189"/>
  <c r="AQ189" s="1"/>
  <c r="S189"/>
  <c r="BB189" s="1"/>
  <c r="I189"/>
  <c r="Z189" s="1"/>
  <c r="G189"/>
  <c r="AJ189" s="1"/>
  <c r="AW188"/>
  <c r="AV188"/>
  <c r="AU188"/>
  <c r="AX188" s="1"/>
  <c r="AF188"/>
  <c r="AE188"/>
  <c r="AD188"/>
  <c r="AG188" s="1"/>
  <c r="U188"/>
  <c r="AQ188" s="1"/>
  <c r="S188"/>
  <c r="BB188" s="1"/>
  <c r="I188"/>
  <c r="Z188" s="1"/>
  <c r="G188"/>
  <c r="AJ188" s="1"/>
  <c r="AW187"/>
  <c r="AV187"/>
  <c r="AU187"/>
  <c r="AX187" s="1"/>
  <c r="AF187"/>
  <c r="AE187"/>
  <c r="AD187"/>
  <c r="AG187" s="1"/>
  <c r="U187"/>
  <c r="AQ187" s="1"/>
  <c r="S187"/>
  <c r="BB187" s="1"/>
  <c r="I187"/>
  <c r="Z187" s="1"/>
  <c r="G187"/>
  <c r="AJ187" s="1"/>
  <c r="AW186"/>
  <c r="AV186"/>
  <c r="AU186"/>
  <c r="AX186" s="1"/>
  <c r="AF186"/>
  <c r="AE186"/>
  <c r="AD186"/>
  <c r="AG186" s="1"/>
  <c r="U186"/>
  <c r="AQ186" s="1"/>
  <c r="S186"/>
  <c r="BB186" s="1"/>
  <c r="I186"/>
  <c r="Z186" s="1"/>
  <c r="G186"/>
  <c r="AJ186" s="1"/>
  <c r="AW182"/>
  <c r="AV182"/>
  <c r="AU182"/>
  <c r="AX182" s="1"/>
  <c r="AF182"/>
  <c r="AE182"/>
  <c r="AD182"/>
  <c r="AG182" s="1"/>
  <c r="U182"/>
  <c r="AQ182" s="1"/>
  <c r="S182"/>
  <c r="I182"/>
  <c r="Z182" s="1"/>
  <c r="G182"/>
  <c r="AK182" s="1"/>
  <c r="AW181"/>
  <c r="AV181"/>
  <c r="AX181" s="1"/>
  <c r="AU181"/>
  <c r="AF181"/>
  <c r="AE181"/>
  <c r="AD181"/>
  <c r="AG181" s="1"/>
  <c r="U181"/>
  <c r="AQ181" s="1"/>
  <c r="S181"/>
  <c r="BA181" s="1"/>
  <c r="I181"/>
  <c r="Z181" s="1"/>
  <c r="G181"/>
  <c r="AK181" s="1"/>
  <c r="AW180"/>
  <c r="AV180"/>
  <c r="AX180" s="1"/>
  <c r="AU180"/>
  <c r="AF180"/>
  <c r="AE180"/>
  <c r="AD180"/>
  <c r="AG180" s="1"/>
  <c r="U180"/>
  <c r="AQ180" s="1"/>
  <c r="S180"/>
  <c r="BA180" s="1"/>
  <c r="I180"/>
  <c r="Z180" s="1"/>
  <c r="G180"/>
  <c r="AK180" s="1"/>
  <c r="AW179"/>
  <c r="AV179"/>
  <c r="AU179"/>
  <c r="AX179" s="1"/>
  <c r="AF179"/>
  <c r="AE179"/>
  <c r="AD179"/>
  <c r="AG179" s="1"/>
  <c r="U179"/>
  <c r="AQ179" s="1"/>
  <c r="S179"/>
  <c r="BA179" s="1"/>
  <c r="I179"/>
  <c r="Z179" s="1"/>
  <c r="G179"/>
  <c r="AK179" s="1"/>
  <c r="AW178"/>
  <c r="AV178"/>
  <c r="AU178"/>
  <c r="AX178" s="1"/>
  <c r="AF178"/>
  <c r="AE178"/>
  <c r="AD178"/>
  <c r="AG178" s="1"/>
  <c r="U178"/>
  <c r="AQ178" s="1"/>
  <c r="S178"/>
  <c r="BA178" s="1"/>
  <c r="I178"/>
  <c r="Z178" s="1"/>
  <c r="G178"/>
  <c r="AK178" s="1"/>
  <c r="AW177"/>
  <c r="AV177"/>
  <c r="AU177"/>
  <c r="AX177" s="1"/>
  <c r="AF177"/>
  <c r="AE177"/>
  <c r="AD177"/>
  <c r="AG177" s="1"/>
  <c r="U177"/>
  <c r="AQ177" s="1"/>
  <c r="S177"/>
  <c r="BA177" s="1"/>
  <c r="I177"/>
  <c r="Z177" s="1"/>
  <c r="G177"/>
  <c r="AK177" s="1"/>
  <c r="AW176"/>
  <c r="AV176"/>
  <c r="AU176"/>
  <c r="AX176" s="1"/>
  <c r="AF176"/>
  <c r="AE176"/>
  <c r="AD176"/>
  <c r="AG176" s="1"/>
  <c r="U176"/>
  <c r="AQ176" s="1"/>
  <c r="S176"/>
  <c r="BA176" s="1"/>
  <c r="I176"/>
  <c r="Z176" s="1"/>
  <c r="G176"/>
  <c r="AK176" s="1"/>
  <c r="AW175"/>
  <c r="AV175"/>
  <c r="AU175"/>
  <c r="AX175" s="1"/>
  <c r="AF175"/>
  <c r="AE175"/>
  <c r="AD175"/>
  <c r="AG175" s="1"/>
  <c r="U175"/>
  <c r="AQ175" s="1"/>
  <c r="S175"/>
  <c r="BA175" s="1"/>
  <c r="I175"/>
  <c r="Z175" s="1"/>
  <c r="G175"/>
  <c r="AK175" s="1"/>
  <c r="AW174"/>
  <c r="AV174"/>
  <c r="AU174"/>
  <c r="AX174" s="1"/>
  <c r="AF174"/>
  <c r="AE174"/>
  <c r="AD174"/>
  <c r="AG174" s="1"/>
  <c r="U174"/>
  <c r="AQ174" s="1"/>
  <c r="S174"/>
  <c r="BA174" s="1"/>
  <c r="I174"/>
  <c r="Z174" s="1"/>
  <c r="G174"/>
  <c r="AK174" s="1"/>
  <c r="AW170"/>
  <c r="AV170"/>
  <c r="AU170"/>
  <c r="AX170" s="1"/>
  <c r="AF170"/>
  <c r="AE170"/>
  <c r="AD170"/>
  <c r="AG170" s="1"/>
  <c r="U170"/>
  <c r="AQ170" s="1"/>
  <c r="S170"/>
  <c r="BA170" s="1"/>
  <c r="I170"/>
  <c r="Z170" s="1"/>
  <c r="G170"/>
  <c r="AK170" s="1"/>
  <c r="AW169"/>
  <c r="AV169"/>
  <c r="AU169"/>
  <c r="AX169" s="1"/>
  <c r="AF169"/>
  <c r="AE169"/>
  <c r="AD169"/>
  <c r="AG169" s="1"/>
  <c r="U169"/>
  <c r="AQ169" s="1"/>
  <c r="S169"/>
  <c r="BA169" s="1"/>
  <c r="I169"/>
  <c r="Z169" s="1"/>
  <c r="G169"/>
  <c r="AK169" s="1"/>
  <c r="AW168"/>
  <c r="AV168"/>
  <c r="AU168"/>
  <c r="AX168" s="1"/>
  <c r="AF168"/>
  <c r="AE168"/>
  <c r="AD168"/>
  <c r="AG168" s="1"/>
  <c r="U168"/>
  <c r="AQ168" s="1"/>
  <c r="S168"/>
  <c r="BA168" s="1"/>
  <c r="I168"/>
  <c r="Z168" s="1"/>
  <c r="G168"/>
  <c r="AK168" s="1"/>
  <c r="AW167"/>
  <c r="AV167"/>
  <c r="AU167"/>
  <c r="AX167" s="1"/>
  <c r="AF167"/>
  <c r="AE167"/>
  <c r="AD167"/>
  <c r="AG167" s="1"/>
  <c r="U167"/>
  <c r="AQ167" s="1"/>
  <c r="S167"/>
  <c r="BA167" s="1"/>
  <c r="I167"/>
  <c r="Z167" s="1"/>
  <c r="G167"/>
  <c r="AK167" s="1"/>
  <c r="AW166"/>
  <c r="AV166"/>
  <c r="AU166"/>
  <c r="AX166" s="1"/>
  <c r="AF166"/>
  <c r="AE166"/>
  <c r="AD166"/>
  <c r="AG166" s="1"/>
  <c r="U166"/>
  <c r="AQ166" s="1"/>
  <c r="S166"/>
  <c r="BA166" s="1"/>
  <c r="I166"/>
  <c r="Z166" s="1"/>
  <c r="G166"/>
  <c r="AK166" s="1"/>
  <c r="AW165"/>
  <c r="AV165"/>
  <c r="AU165"/>
  <c r="AX165" s="1"/>
  <c r="AF165"/>
  <c r="AE165"/>
  <c r="AD165"/>
  <c r="AG165" s="1"/>
  <c r="U165"/>
  <c r="AQ165" s="1"/>
  <c r="S165"/>
  <c r="BA165" s="1"/>
  <c r="I165"/>
  <c r="Z165" s="1"/>
  <c r="G165"/>
  <c r="AK165" s="1"/>
  <c r="AW164"/>
  <c r="AV164"/>
  <c r="AU164"/>
  <c r="AX164" s="1"/>
  <c r="AF164"/>
  <c r="AE164"/>
  <c r="AD164"/>
  <c r="AG164" s="1"/>
  <c r="U164"/>
  <c r="AQ164" s="1"/>
  <c r="S164"/>
  <c r="BA164" s="1"/>
  <c r="I164"/>
  <c r="Z164" s="1"/>
  <c r="G164"/>
  <c r="AW163"/>
  <c r="AV163"/>
  <c r="AU163"/>
  <c r="AX163" s="1"/>
  <c r="AF163"/>
  <c r="AE163"/>
  <c r="AD163"/>
  <c r="AG163" s="1"/>
  <c r="U163"/>
  <c r="AQ163" s="1"/>
  <c r="S163"/>
  <c r="BA163" s="1"/>
  <c r="I163"/>
  <c r="Z163" s="1"/>
  <c r="G163"/>
  <c r="AK163" s="1"/>
  <c r="AW162"/>
  <c r="AV162"/>
  <c r="AU162"/>
  <c r="AX162" s="1"/>
  <c r="AF162"/>
  <c r="AE162"/>
  <c r="AD162"/>
  <c r="AG162" s="1"/>
  <c r="U162"/>
  <c r="AQ162" s="1"/>
  <c r="S162"/>
  <c r="BA162" s="1"/>
  <c r="I162"/>
  <c r="Z162" s="1"/>
  <c r="G162"/>
  <c r="AK162" s="1"/>
  <c r="AW158"/>
  <c r="AV158"/>
  <c r="AU158"/>
  <c r="AX158" s="1"/>
  <c r="AF158"/>
  <c r="AE158"/>
  <c r="AD158"/>
  <c r="AG158" s="1"/>
  <c r="U158"/>
  <c r="AQ158" s="1"/>
  <c r="S158"/>
  <c r="BA158" s="1"/>
  <c r="I158"/>
  <c r="Z158" s="1"/>
  <c r="G158"/>
  <c r="AK158" s="1"/>
  <c r="AW157"/>
  <c r="AV157"/>
  <c r="AU157"/>
  <c r="AX157" s="1"/>
  <c r="AF157"/>
  <c r="AE157"/>
  <c r="AD157"/>
  <c r="AG157" s="1"/>
  <c r="U157"/>
  <c r="AQ157" s="1"/>
  <c r="S157"/>
  <c r="BA157" s="1"/>
  <c r="I157"/>
  <c r="Z157" s="1"/>
  <c r="G157"/>
  <c r="AK157" s="1"/>
  <c r="AW156"/>
  <c r="AV156"/>
  <c r="AU156"/>
  <c r="AX156" s="1"/>
  <c r="AF156"/>
  <c r="AE156"/>
  <c r="AD156"/>
  <c r="AG156" s="1"/>
  <c r="U156"/>
  <c r="AQ156" s="1"/>
  <c r="S156"/>
  <c r="BA156" s="1"/>
  <c r="I156"/>
  <c r="Z156" s="1"/>
  <c r="G156"/>
  <c r="AK156" s="1"/>
  <c r="AW155"/>
  <c r="AV155"/>
  <c r="AU155"/>
  <c r="AX155" s="1"/>
  <c r="AF155"/>
  <c r="AE155"/>
  <c r="AG155" s="1"/>
  <c r="AD155"/>
  <c r="U155"/>
  <c r="AQ155" s="1"/>
  <c r="S155"/>
  <c r="I155"/>
  <c r="AJ155" s="1"/>
  <c r="G155"/>
  <c r="AW154"/>
  <c r="AV154"/>
  <c r="AU154"/>
  <c r="AX154" s="1"/>
  <c r="AF154"/>
  <c r="AE154"/>
  <c r="AG154" s="1"/>
  <c r="AD154"/>
  <c r="U154"/>
  <c r="AQ154" s="1"/>
  <c r="S154"/>
  <c r="BB154" s="1"/>
  <c r="I154"/>
  <c r="AJ154" s="1"/>
  <c r="G154"/>
  <c r="AK154" s="1"/>
  <c r="AW153"/>
  <c r="AV153"/>
  <c r="AU153"/>
  <c r="AX153" s="1"/>
  <c r="AF153"/>
  <c r="AE153"/>
  <c r="AG153" s="1"/>
  <c r="AD153"/>
  <c r="U153"/>
  <c r="AQ153" s="1"/>
  <c r="S153"/>
  <c r="BB153" s="1"/>
  <c r="I153"/>
  <c r="AJ153" s="1"/>
  <c r="G153"/>
  <c r="AW152"/>
  <c r="AV152"/>
  <c r="AU152"/>
  <c r="AX152" s="1"/>
  <c r="AF152"/>
  <c r="AE152"/>
  <c r="AG152" s="1"/>
  <c r="AD152"/>
  <c r="U152"/>
  <c r="AQ152" s="1"/>
  <c r="S152"/>
  <c r="BB152" s="1"/>
  <c r="I152"/>
  <c r="AJ152" s="1"/>
  <c r="G152"/>
  <c r="AK152" s="1"/>
  <c r="AW151"/>
  <c r="AV151"/>
  <c r="AU151"/>
  <c r="AX151" s="1"/>
  <c r="AF151"/>
  <c r="AE151"/>
  <c r="AG151" s="1"/>
  <c r="AD151"/>
  <c r="U151"/>
  <c r="AQ151" s="1"/>
  <c r="S151"/>
  <c r="BB151" s="1"/>
  <c r="I151"/>
  <c r="AJ151" s="1"/>
  <c r="G151"/>
  <c r="AK151" s="1"/>
  <c r="AW150"/>
  <c r="AV150"/>
  <c r="AU150"/>
  <c r="AX150" s="1"/>
  <c r="AF150"/>
  <c r="AE150"/>
  <c r="AG150" s="1"/>
  <c r="AD150"/>
  <c r="U150"/>
  <c r="AQ150" s="1"/>
  <c r="S150"/>
  <c r="BB150" s="1"/>
  <c r="I150"/>
  <c r="AJ150" s="1"/>
  <c r="G150"/>
  <c r="AK150" s="1"/>
  <c r="AW146"/>
  <c r="AV146"/>
  <c r="AU146"/>
  <c r="AX146" s="1"/>
  <c r="AF146"/>
  <c r="AE146"/>
  <c r="AG146" s="1"/>
  <c r="AD146"/>
  <c r="U146"/>
  <c r="AQ146" s="1"/>
  <c r="S146"/>
  <c r="BB146" s="1"/>
  <c r="I146"/>
  <c r="AJ146" s="1"/>
  <c r="G146"/>
  <c r="AK146" s="1"/>
  <c r="AW145"/>
  <c r="AV145"/>
  <c r="AU145"/>
  <c r="AX145" s="1"/>
  <c r="AF145"/>
  <c r="AE145"/>
  <c r="AG145" s="1"/>
  <c r="AD145"/>
  <c r="U145"/>
  <c r="AQ145" s="1"/>
  <c r="S145"/>
  <c r="BB145" s="1"/>
  <c r="I145"/>
  <c r="AJ145" s="1"/>
  <c r="G145"/>
  <c r="AW144"/>
  <c r="AV144"/>
  <c r="AU144"/>
  <c r="AX144" s="1"/>
  <c r="AF144"/>
  <c r="AE144"/>
  <c r="AG144" s="1"/>
  <c r="AD144"/>
  <c r="U144"/>
  <c r="AQ144" s="1"/>
  <c r="S144"/>
  <c r="BB144" s="1"/>
  <c r="I144"/>
  <c r="AJ144" s="1"/>
  <c r="G144"/>
  <c r="AK144" s="1"/>
  <c r="AW143"/>
  <c r="AV143"/>
  <c r="AU143"/>
  <c r="AX143" s="1"/>
  <c r="AF143"/>
  <c r="AE143"/>
  <c r="AG143" s="1"/>
  <c r="AD143"/>
  <c r="U143"/>
  <c r="AQ143" s="1"/>
  <c r="S143"/>
  <c r="BB143" s="1"/>
  <c r="I143"/>
  <c r="AJ143" s="1"/>
  <c r="G143"/>
  <c r="AW142"/>
  <c r="AV142"/>
  <c r="AU142"/>
  <c r="AX142" s="1"/>
  <c r="AF142"/>
  <c r="AE142"/>
  <c r="AG142" s="1"/>
  <c r="AD142"/>
  <c r="U142"/>
  <c r="AQ142" s="1"/>
  <c r="S142"/>
  <c r="BB142" s="1"/>
  <c r="I142"/>
  <c r="AJ142" s="1"/>
  <c r="G142"/>
  <c r="AK142" s="1"/>
  <c r="AW141"/>
  <c r="AV141"/>
  <c r="AU141"/>
  <c r="AX141" s="1"/>
  <c r="AF141"/>
  <c r="AE141"/>
  <c r="AG141" s="1"/>
  <c r="AD141"/>
  <c r="U141"/>
  <c r="AQ141" s="1"/>
  <c r="S141"/>
  <c r="BB141" s="1"/>
  <c r="I141"/>
  <c r="Z141" s="1"/>
  <c r="G141"/>
  <c r="AJ141" s="1"/>
  <c r="AW140"/>
  <c r="AV140"/>
  <c r="AU140"/>
  <c r="AX140" s="1"/>
  <c r="AF140"/>
  <c r="AE140"/>
  <c r="AG140" s="1"/>
  <c r="AD140"/>
  <c r="U140"/>
  <c r="AQ140" s="1"/>
  <c r="S140"/>
  <c r="BB140" s="1"/>
  <c r="I140"/>
  <c r="Z140" s="1"/>
  <c r="G140"/>
  <c r="AJ140" s="1"/>
  <c r="AW139"/>
  <c r="AV139"/>
  <c r="AU139"/>
  <c r="AX139" s="1"/>
  <c r="AF139"/>
  <c r="AE139"/>
  <c r="AG139" s="1"/>
  <c r="AD139"/>
  <c r="U139"/>
  <c r="AQ139" s="1"/>
  <c r="S139"/>
  <c r="BB139" s="1"/>
  <c r="I139"/>
  <c r="Z139" s="1"/>
  <c r="G139"/>
  <c r="AJ139" s="1"/>
  <c r="AW138"/>
  <c r="AV138"/>
  <c r="AU138"/>
  <c r="AX138" s="1"/>
  <c r="AF138"/>
  <c r="AE138"/>
  <c r="AD138"/>
  <c r="AG138" s="1"/>
  <c r="U138"/>
  <c r="AQ138" s="1"/>
  <c r="S138"/>
  <c r="BB138" s="1"/>
  <c r="I138"/>
  <c r="Z138" s="1"/>
  <c r="G138"/>
  <c r="AJ138" s="1"/>
  <c r="AW134"/>
  <c r="AV134"/>
  <c r="AU134"/>
  <c r="AX134" s="1"/>
  <c r="AF134"/>
  <c r="AE134"/>
  <c r="AD134"/>
  <c r="AG134" s="1"/>
  <c r="U134"/>
  <c r="AQ134" s="1"/>
  <c r="S134"/>
  <c r="BB134" s="1"/>
  <c r="I134"/>
  <c r="Z134" s="1"/>
  <c r="G134"/>
  <c r="AJ134" s="1"/>
  <c r="AW133"/>
  <c r="AV133"/>
  <c r="AU133"/>
  <c r="AX133" s="1"/>
  <c r="AF133"/>
  <c r="AE133"/>
  <c r="AD133"/>
  <c r="AG133" s="1"/>
  <c r="U133"/>
  <c r="AQ133" s="1"/>
  <c r="S133"/>
  <c r="BB133" s="1"/>
  <c r="I133"/>
  <c r="Z133" s="1"/>
  <c r="G133"/>
  <c r="AJ133" s="1"/>
  <c r="AW132"/>
  <c r="AV132"/>
  <c r="AU132"/>
  <c r="AX132" s="1"/>
  <c r="AF132"/>
  <c r="AE132"/>
  <c r="AD132"/>
  <c r="AG132" s="1"/>
  <c r="U132"/>
  <c r="AQ132" s="1"/>
  <c r="S132"/>
  <c r="BB132" s="1"/>
  <c r="I132"/>
  <c r="Z132" s="1"/>
  <c r="G132"/>
  <c r="AJ132" s="1"/>
  <c r="AW131"/>
  <c r="AV131"/>
  <c r="AU131"/>
  <c r="AX131" s="1"/>
  <c r="AF131"/>
  <c r="AE131"/>
  <c r="AD131"/>
  <c r="AG131" s="1"/>
  <c r="U131"/>
  <c r="AQ131" s="1"/>
  <c r="S131"/>
  <c r="BB131" s="1"/>
  <c r="I131"/>
  <c r="Z131" s="1"/>
  <c r="G131"/>
  <c r="AJ131" s="1"/>
  <c r="AW130"/>
  <c r="AV130"/>
  <c r="AU130"/>
  <c r="AX130" s="1"/>
  <c r="AF130"/>
  <c r="AE130"/>
  <c r="AD130"/>
  <c r="AG130" s="1"/>
  <c r="U130"/>
  <c r="AQ130" s="1"/>
  <c r="S130"/>
  <c r="BB130" s="1"/>
  <c r="I130"/>
  <c r="Z130" s="1"/>
  <c r="G130"/>
  <c r="AJ130" s="1"/>
  <c r="AW129"/>
  <c r="AV129"/>
  <c r="AU129"/>
  <c r="AX129" s="1"/>
  <c r="AF129"/>
  <c r="AE129"/>
  <c r="AD129"/>
  <c r="AG129" s="1"/>
  <c r="U129"/>
  <c r="AQ129" s="1"/>
  <c r="S129"/>
  <c r="BB129" s="1"/>
  <c r="I129"/>
  <c r="Z129" s="1"/>
  <c r="G129"/>
  <c r="AJ129" s="1"/>
  <c r="AW128"/>
  <c r="AV128"/>
  <c r="AU128"/>
  <c r="AX128" s="1"/>
  <c r="AF128"/>
  <c r="AE128"/>
  <c r="AD128"/>
  <c r="AG128" s="1"/>
  <c r="U128"/>
  <c r="AQ128" s="1"/>
  <c r="S128"/>
  <c r="BB128" s="1"/>
  <c r="I128"/>
  <c r="Z128" s="1"/>
  <c r="G128"/>
  <c r="AJ128" s="1"/>
  <c r="AW127"/>
  <c r="AV127"/>
  <c r="AU127"/>
  <c r="AX127" s="1"/>
  <c r="AF127"/>
  <c r="AE127"/>
  <c r="AD127"/>
  <c r="AG127" s="1"/>
  <c r="U127"/>
  <c r="AQ127" s="1"/>
  <c r="S127"/>
  <c r="BB127" s="1"/>
  <c r="I127"/>
  <c r="Z127" s="1"/>
  <c r="G127"/>
  <c r="AJ127" s="1"/>
  <c r="AW126"/>
  <c r="AV126"/>
  <c r="AU126"/>
  <c r="AX126" s="1"/>
  <c r="AF126"/>
  <c r="AE126"/>
  <c r="AD126"/>
  <c r="AG126" s="1"/>
  <c r="U126"/>
  <c r="AQ126" s="1"/>
  <c r="S126"/>
  <c r="BB126" s="1"/>
  <c r="I126"/>
  <c r="Z126" s="1"/>
  <c r="G126"/>
  <c r="AJ126" s="1"/>
  <c r="AW122"/>
  <c r="AV122"/>
  <c r="AU122"/>
  <c r="AX122" s="1"/>
  <c r="AF122"/>
  <c r="AE122"/>
  <c r="AD122"/>
  <c r="AG122" s="1"/>
  <c r="U122"/>
  <c r="AQ122" s="1"/>
  <c r="S122"/>
  <c r="BB122" s="1"/>
  <c r="I122"/>
  <c r="Z122" s="1"/>
  <c r="G122"/>
  <c r="AJ122" s="1"/>
  <c r="AW121"/>
  <c r="AV121"/>
  <c r="AU121"/>
  <c r="AX121" s="1"/>
  <c r="AF121"/>
  <c r="AE121"/>
  <c r="AD121"/>
  <c r="AG121" s="1"/>
  <c r="U121"/>
  <c r="AQ121" s="1"/>
  <c r="S121"/>
  <c r="BB121" s="1"/>
  <c r="I121"/>
  <c r="Z121" s="1"/>
  <c r="G121"/>
  <c r="AJ121" s="1"/>
  <c r="AW120"/>
  <c r="AV120"/>
  <c r="AU120"/>
  <c r="AX120" s="1"/>
  <c r="AF120"/>
  <c r="AE120"/>
  <c r="AD120"/>
  <c r="AG120" s="1"/>
  <c r="U120"/>
  <c r="AQ120" s="1"/>
  <c r="S120"/>
  <c r="BB120" s="1"/>
  <c r="I120"/>
  <c r="Z120" s="1"/>
  <c r="G120"/>
  <c r="AJ120" s="1"/>
  <c r="AW119"/>
  <c r="AV119"/>
  <c r="AU119"/>
  <c r="AX119" s="1"/>
  <c r="AF119"/>
  <c r="AE119"/>
  <c r="AD119"/>
  <c r="AG119" s="1"/>
  <c r="U119"/>
  <c r="AQ119" s="1"/>
  <c r="S119"/>
  <c r="BB119" s="1"/>
  <c r="I119"/>
  <c r="Z119" s="1"/>
  <c r="G119"/>
  <c r="AW118"/>
  <c r="AV118"/>
  <c r="AU118"/>
  <c r="AX118" s="1"/>
  <c r="AF118"/>
  <c r="AE118"/>
  <c r="AD118"/>
  <c r="AG118" s="1"/>
  <c r="U118"/>
  <c r="AQ118" s="1"/>
  <c r="S118"/>
  <c r="BB118" s="1"/>
  <c r="I118"/>
  <c r="Z118" s="1"/>
  <c r="G118"/>
  <c r="AW117"/>
  <c r="AV117"/>
  <c r="AU117"/>
  <c r="AX117" s="1"/>
  <c r="AF117"/>
  <c r="AE117"/>
  <c r="AD117"/>
  <c r="AG117" s="1"/>
  <c r="U117"/>
  <c r="AQ117" s="1"/>
  <c r="S117"/>
  <c r="BB117" s="1"/>
  <c r="I117"/>
  <c r="Z117" s="1"/>
  <c r="G117"/>
  <c r="AW116"/>
  <c r="AV116"/>
  <c r="AU116"/>
  <c r="AX116" s="1"/>
  <c r="AF116"/>
  <c r="AE116"/>
  <c r="AD116"/>
  <c r="AG116" s="1"/>
  <c r="U116"/>
  <c r="AQ116" s="1"/>
  <c r="S116"/>
  <c r="BB116" s="1"/>
  <c r="I116"/>
  <c r="Z116" s="1"/>
  <c r="G116"/>
  <c r="AJ116" s="1"/>
  <c r="AW115"/>
  <c r="AV115"/>
  <c r="AU115"/>
  <c r="AX115" s="1"/>
  <c r="AF115"/>
  <c r="AE115"/>
  <c r="AD115"/>
  <c r="AG115" s="1"/>
  <c r="U115"/>
  <c r="AQ115" s="1"/>
  <c r="S115"/>
  <c r="BB115" s="1"/>
  <c r="I115"/>
  <c r="Z115" s="1"/>
  <c r="G115"/>
  <c r="AJ115" s="1"/>
  <c r="AW114"/>
  <c r="AV114"/>
  <c r="AU114"/>
  <c r="AX114" s="1"/>
  <c r="AF114"/>
  <c r="AE114"/>
  <c r="AD114"/>
  <c r="AG114" s="1"/>
  <c r="U114"/>
  <c r="AQ114" s="1"/>
  <c r="S114"/>
  <c r="BB114" s="1"/>
  <c r="I114"/>
  <c r="Z114" s="1"/>
  <c r="G114"/>
  <c r="AJ114" s="1"/>
  <c r="AW110"/>
  <c r="AV110"/>
  <c r="AU110"/>
  <c r="AX110" s="1"/>
  <c r="AF110"/>
  <c r="AE110"/>
  <c r="AD110"/>
  <c r="AG110" s="1"/>
  <c r="U110"/>
  <c r="AQ110" s="1"/>
  <c r="S110"/>
  <c r="BB110" s="1"/>
  <c r="I110"/>
  <c r="Z110" s="1"/>
  <c r="G110"/>
  <c r="AJ110" s="1"/>
  <c r="AW109"/>
  <c r="AV109"/>
  <c r="AU109"/>
  <c r="AX109" s="1"/>
  <c r="AF109"/>
  <c r="AE109"/>
  <c r="AD109"/>
  <c r="AG109" s="1"/>
  <c r="U109"/>
  <c r="AQ109" s="1"/>
  <c r="S109"/>
  <c r="BB109" s="1"/>
  <c r="I109"/>
  <c r="Z109" s="1"/>
  <c r="G109"/>
  <c r="AJ109" s="1"/>
  <c r="AW108"/>
  <c r="AV108"/>
  <c r="AU108"/>
  <c r="AX108" s="1"/>
  <c r="AF108"/>
  <c r="AE108"/>
  <c r="AD108"/>
  <c r="AG108" s="1"/>
  <c r="U108"/>
  <c r="AQ108" s="1"/>
  <c r="S108"/>
  <c r="BB108" s="1"/>
  <c r="I108"/>
  <c r="Z108" s="1"/>
  <c r="G108"/>
  <c r="AJ108" s="1"/>
  <c r="AW107"/>
  <c r="AV107"/>
  <c r="AU107"/>
  <c r="AX107" s="1"/>
  <c r="AF107"/>
  <c r="AE107"/>
  <c r="AD107"/>
  <c r="AG107" s="1"/>
  <c r="U107"/>
  <c r="AQ107" s="1"/>
  <c r="S107"/>
  <c r="BB107" s="1"/>
  <c r="I107"/>
  <c r="Z107" s="1"/>
  <c r="G107"/>
  <c r="AJ107" s="1"/>
  <c r="AW106"/>
  <c r="AV106"/>
  <c r="AU106"/>
  <c r="AX106" s="1"/>
  <c r="AF106"/>
  <c r="AE106"/>
  <c r="AD106"/>
  <c r="AG106" s="1"/>
  <c r="U106"/>
  <c r="AQ106" s="1"/>
  <c r="S106"/>
  <c r="BB106" s="1"/>
  <c r="I106"/>
  <c r="Z106" s="1"/>
  <c r="G106"/>
  <c r="AJ106" s="1"/>
  <c r="AW105"/>
  <c r="AV105"/>
  <c r="AU105"/>
  <c r="AX105" s="1"/>
  <c r="AF105"/>
  <c r="AE105"/>
  <c r="AD105"/>
  <c r="AG105" s="1"/>
  <c r="U105"/>
  <c r="AQ105" s="1"/>
  <c r="S105"/>
  <c r="BB105" s="1"/>
  <c r="I105"/>
  <c r="Z105" s="1"/>
  <c r="G105"/>
  <c r="AJ105" s="1"/>
  <c r="AW104"/>
  <c r="AV104"/>
  <c r="AU104"/>
  <c r="AX104" s="1"/>
  <c r="AF104"/>
  <c r="AE104"/>
  <c r="AD104"/>
  <c r="AG104" s="1"/>
  <c r="U104"/>
  <c r="AQ104" s="1"/>
  <c r="S104"/>
  <c r="BB104" s="1"/>
  <c r="I104"/>
  <c r="Z104" s="1"/>
  <c r="G104"/>
  <c r="AJ104" s="1"/>
  <c r="AW103"/>
  <c r="AV103"/>
  <c r="AU103"/>
  <c r="AX103" s="1"/>
  <c r="AF103"/>
  <c r="AE103"/>
  <c r="AD103"/>
  <c r="AG103" s="1"/>
  <c r="U103"/>
  <c r="AQ103" s="1"/>
  <c r="S103"/>
  <c r="BB103" s="1"/>
  <c r="I103"/>
  <c r="Z103" s="1"/>
  <c r="G103"/>
  <c r="AJ103" s="1"/>
  <c r="AW102"/>
  <c r="AV102"/>
  <c r="AU102"/>
  <c r="AX102" s="1"/>
  <c r="AF102"/>
  <c r="AE102"/>
  <c r="AD102"/>
  <c r="AG102" s="1"/>
  <c r="U102"/>
  <c r="AQ102" s="1"/>
  <c r="S102"/>
  <c r="BB102" s="1"/>
  <c r="I102"/>
  <c r="Z102" s="1"/>
  <c r="G102"/>
  <c r="AJ102" s="1"/>
  <c r="AW98"/>
  <c r="AV98"/>
  <c r="AU98"/>
  <c r="AX98" s="1"/>
  <c r="AF98"/>
  <c r="AE98"/>
  <c r="AD98"/>
  <c r="AG98" s="1"/>
  <c r="U98"/>
  <c r="AQ98" s="1"/>
  <c r="S98"/>
  <c r="BB98" s="1"/>
  <c r="I98"/>
  <c r="Z98" s="1"/>
  <c r="G98"/>
  <c r="AJ98" s="1"/>
  <c r="AW97"/>
  <c r="AV97"/>
  <c r="AU97"/>
  <c r="AX97" s="1"/>
  <c r="AF97"/>
  <c r="AE97"/>
  <c r="AD97"/>
  <c r="AG97" s="1"/>
  <c r="U97"/>
  <c r="AQ97" s="1"/>
  <c r="S97"/>
  <c r="BB97" s="1"/>
  <c r="I97"/>
  <c r="Z97" s="1"/>
  <c r="G97"/>
  <c r="AJ97" s="1"/>
  <c r="AW96"/>
  <c r="AV96"/>
  <c r="AX96" s="1"/>
  <c r="AU96"/>
  <c r="AF96"/>
  <c r="AE96"/>
  <c r="AD96"/>
  <c r="AG96" s="1"/>
  <c r="U96"/>
  <c r="AQ96" s="1"/>
  <c r="S96"/>
  <c r="I96"/>
  <c r="Z96" s="1"/>
  <c r="G96"/>
  <c r="AW95"/>
  <c r="AV95"/>
  <c r="AX95" s="1"/>
  <c r="AU95"/>
  <c r="AF95"/>
  <c r="AE95"/>
  <c r="AD95"/>
  <c r="AG95" s="1"/>
  <c r="U95"/>
  <c r="BA95" s="1"/>
  <c r="S95"/>
  <c r="BB95" s="1"/>
  <c r="I95"/>
  <c r="Z95" s="1"/>
  <c r="G95"/>
  <c r="AJ95" s="1"/>
  <c r="AW94"/>
  <c r="AV94"/>
  <c r="AX94" s="1"/>
  <c r="AU94"/>
  <c r="AF94"/>
  <c r="AE94"/>
  <c r="AD94"/>
  <c r="AG94" s="1"/>
  <c r="U94"/>
  <c r="BA94" s="1"/>
  <c r="S94"/>
  <c r="BB94" s="1"/>
  <c r="I94"/>
  <c r="Z94" s="1"/>
  <c r="G94"/>
  <c r="AJ94" s="1"/>
  <c r="AW93"/>
  <c r="AV93"/>
  <c r="AX93" s="1"/>
  <c r="AU93"/>
  <c r="AF93"/>
  <c r="AE93"/>
  <c r="AD93"/>
  <c r="AG93" s="1"/>
  <c r="U93"/>
  <c r="BA93" s="1"/>
  <c r="S93"/>
  <c r="BB93" s="1"/>
  <c r="I93"/>
  <c r="Z93" s="1"/>
  <c r="G93"/>
  <c r="AJ93" s="1"/>
  <c r="AW92"/>
  <c r="AV92"/>
  <c r="AX92" s="1"/>
  <c r="AU92"/>
  <c r="AF92"/>
  <c r="AE92"/>
  <c r="AD92"/>
  <c r="AG92" s="1"/>
  <c r="U92"/>
  <c r="BA92" s="1"/>
  <c r="S92"/>
  <c r="BB92" s="1"/>
  <c r="I92"/>
  <c r="Z92" s="1"/>
  <c r="G92"/>
  <c r="AJ92" s="1"/>
  <c r="AW91"/>
  <c r="AV91"/>
  <c r="AX91" s="1"/>
  <c r="AU91"/>
  <c r="AF91"/>
  <c r="AE91"/>
  <c r="AD91"/>
  <c r="AG91" s="1"/>
  <c r="U91"/>
  <c r="S91"/>
  <c r="BB91" s="1"/>
  <c r="I91"/>
  <c r="Z91" s="1"/>
  <c r="G91"/>
  <c r="AJ91" s="1"/>
  <c r="AW90"/>
  <c r="AV90"/>
  <c r="AX90" s="1"/>
  <c r="AU90"/>
  <c r="AF90"/>
  <c r="AE90"/>
  <c r="AD90"/>
  <c r="AG90" s="1"/>
  <c r="U90"/>
  <c r="BA90" s="1"/>
  <c r="S90"/>
  <c r="BB90" s="1"/>
  <c r="I90"/>
  <c r="Z90" s="1"/>
  <c r="G90"/>
  <c r="AJ90" s="1"/>
  <c r="AW86"/>
  <c r="AV86"/>
  <c r="AX86" s="1"/>
  <c r="AU86"/>
  <c r="AF86"/>
  <c r="AE86"/>
  <c r="AD86"/>
  <c r="AG86" s="1"/>
  <c r="U86"/>
  <c r="BA86" s="1"/>
  <c r="S86"/>
  <c r="BB86" s="1"/>
  <c r="I86"/>
  <c r="Z86" s="1"/>
  <c r="G86"/>
  <c r="AJ86" s="1"/>
  <c r="AW85"/>
  <c r="AV85"/>
  <c r="AX85" s="1"/>
  <c r="AU85"/>
  <c r="AF85"/>
  <c r="AE85"/>
  <c r="AD85"/>
  <c r="AG85" s="1"/>
  <c r="U85"/>
  <c r="BA85" s="1"/>
  <c r="S85"/>
  <c r="BB85" s="1"/>
  <c r="I85"/>
  <c r="Z85" s="1"/>
  <c r="G85"/>
  <c r="AJ85" s="1"/>
  <c r="AW84"/>
  <c r="AV84"/>
  <c r="AX84" s="1"/>
  <c r="AU84"/>
  <c r="AF84"/>
  <c r="AE84"/>
  <c r="AD84"/>
  <c r="AG84" s="1"/>
  <c r="U84"/>
  <c r="BA84" s="1"/>
  <c r="S84"/>
  <c r="BB84" s="1"/>
  <c r="I84"/>
  <c r="Z84" s="1"/>
  <c r="G84"/>
  <c r="AJ84" s="1"/>
  <c r="AW83"/>
  <c r="AV83"/>
  <c r="AX83" s="1"/>
  <c r="AU83"/>
  <c r="AF83"/>
  <c r="AE83"/>
  <c r="AD83"/>
  <c r="AG83" s="1"/>
  <c r="U83"/>
  <c r="BA83" s="1"/>
  <c r="S83"/>
  <c r="BB83" s="1"/>
  <c r="I83"/>
  <c r="Z83" s="1"/>
  <c r="G83"/>
  <c r="AJ83" s="1"/>
  <c r="AW82"/>
  <c r="AV82"/>
  <c r="AX82" s="1"/>
  <c r="AU82"/>
  <c r="AF82"/>
  <c r="AE82"/>
  <c r="AD82"/>
  <c r="AG82" s="1"/>
  <c r="U82"/>
  <c r="S82"/>
  <c r="BB82" s="1"/>
  <c r="I82"/>
  <c r="Z82" s="1"/>
  <c r="G82"/>
  <c r="AJ82" s="1"/>
  <c r="AW81"/>
  <c r="AV81"/>
  <c r="AX81" s="1"/>
  <c r="AU81"/>
  <c r="AF81"/>
  <c r="AE81"/>
  <c r="AD81"/>
  <c r="AG81" s="1"/>
  <c r="U81"/>
  <c r="BA81" s="1"/>
  <c r="S81"/>
  <c r="BB81" s="1"/>
  <c r="I81"/>
  <c r="Z81" s="1"/>
  <c r="G81"/>
  <c r="AJ81" s="1"/>
  <c r="AW80"/>
  <c r="AV80"/>
  <c r="AX80" s="1"/>
  <c r="AU80"/>
  <c r="AF80"/>
  <c r="AE80"/>
  <c r="AD80"/>
  <c r="AG80" s="1"/>
  <c r="U80"/>
  <c r="BA80" s="1"/>
  <c r="S80"/>
  <c r="BB80" s="1"/>
  <c r="I80"/>
  <c r="Z80" s="1"/>
  <c r="G80"/>
  <c r="AJ80" s="1"/>
  <c r="AW79"/>
  <c r="AV79"/>
  <c r="AX79" s="1"/>
  <c r="AU79"/>
  <c r="AF79"/>
  <c r="AE79"/>
  <c r="AD79"/>
  <c r="AG79" s="1"/>
  <c r="U79"/>
  <c r="BA79" s="1"/>
  <c r="S79"/>
  <c r="BB79" s="1"/>
  <c r="I79"/>
  <c r="Z79" s="1"/>
  <c r="G79"/>
  <c r="AJ79" s="1"/>
  <c r="AW78"/>
  <c r="AV78"/>
  <c r="AX78" s="1"/>
  <c r="AU78"/>
  <c r="AF78"/>
  <c r="AE78"/>
  <c r="AD78"/>
  <c r="AG78" s="1"/>
  <c r="U78"/>
  <c r="BA78" s="1"/>
  <c r="S78"/>
  <c r="BB78" s="1"/>
  <c r="I78"/>
  <c r="Z78" s="1"/>
  <c r="G78"/>
  <c r="AJ78" s="1"/>
  <c r="AW74"/>
  <c r="AV74"/>
  <c r="AX74" s="1"/>
  <c r="AU74"/>
  <c r="AF74"/>
  <c r="AE74"/>
  <c r="AD74"/>
  <c r="AG74" s="1"/>
  <c r="U74"/>
  <c r="BA74" s="1"/>
  <c r="S74"/>
  <c r="BB74" s="1"/>
  <c r="I74"/>
  <c r="Z74" s="1"/>
  <c r="G74"/>
  <c r="AJ74" s="1"/>
  <c r="AW73"/>
  <c r="AV73"/>
  <c r="AX73" s="1"/>
  <c r="AU73"/>
  <c r="AF73"/>
  <c r="AE73"/>
  <c r="AD73"/>
  <c r="AG73" s="1"/>
  <c r="U73"/>
  <c r="BA73" s="1"/>
  <c r="S73"/>
  <c r="BB73" s="1"/>
  <c r="I73"/>
  <c r="Z73" s="1"/>
  <c r="G73"/>
  <c r="AJ73" s="1"/>
  <c r="AW72"/>
  <c r="AV72"/>
  <c r="AX72" s="1"/>
  <c r="AU72"/>
  <c r="AF72"/>
  <c r="AE72"/>
  <c r="AD72"/>
  <c r="AG72" s="1"/>
  <c r="U72"/>
  <c r="BA72" s="1"/>
  <c r="S72"/>
  <c r="BB72" s="1"/>
  <c r="I72"/>
  <c r="Z72" s="1"/>
  <c r="G72"/>
  <c r="AJ72" s="1"/>
  <c r="AW71"/>
  <c r="AV71"/>
  <c r="AX71" s="1"/>
  <c r="AU71"/>
  <c r="AF71"/>
  <c r="AE71"/>
  <c r="AD71"/>
  <c r="AG71" s="1"/>
  <c r="U71"/>
  <c r="BA71" s="1"/>
  <c r="S71"/>
  <c r="BB71" s="1"/>
  <c r="I71"/>
  <c r="Z71" s="1"/>
  <c r="G71"/>
  <c r="AJ71" s="1"/>
  <c r="AW70"/>
  <c r="AV70"/>
  <c r="AX70" s="1"/>
  <c r="AU70"/>
  <c r="AF70"/>
  <c r="AE70"/>
  <c r="AD70"/>
  <c r="AG70" s="1"/>
  <c r="U70"/>
  <c r="BA70" s="1"/>
  <c r="S70"/>
  <c r="BB70" s="1"/>
  <c r="I70"/>
  <c r="Z70" s="1"/>
  <c r="G70"/>
  <c r="AJ70" s="1"/>
  <c r="AW69"/>
  <c r="AV69"/>
  <c r="AX69" s="1"/>
  <c r="AU69"/>
  <c r="AF69"/>
  <c r="AE69"/>
  <c r="AD69"/>
  <c r="AG69" s="1"/>
  <c r="U69"/>
  <c r="BA69" s="1"/>
  <c r="S69"/>
  <c r="BB69" s="1"/>
  <c r="I69"/>
  <c r="Z69" s="1"/>
  <c r="G69"/>
  <c r="AJ69" s="1"/>
  <c r="AW68"/>
  <c r="AV68"/>
  <c r="AX68" s="1"/>
  <c r="AU68"/>
  <c r="AF68"/>
  <c r="AE68"/>
  <c r="AD68"/>
  <c r="AG68" s="1"/>
  <c r="U68"/>
  <c r="BA68" s="1"/>
  <c r="S68"/>
  <c r="BB68" s="1"/>
  <c r="I68"/>
  <c r="Z68" s="1"/>
  <c r="G68"/>
  <c r="AJ68" s="1"/>
  <c r="AW67"/>
  <c r="AV67"/>
  <c r="AX67" s="1"/>
  <c r="AU67"/>
  <c r="AF67"/>
  <c r="AE67"/>
  <c r="AD67"/>
  <c r="AG67" s="1"/>
  <c r="U67"/>
  <c r="BA67" s="1"/>
  <c r="S67"/>
  <c r="BB67" s="1"/>
  <c r="I67"/>
  <c r="Z67" s="1"/>
  <c r="G67"/>
  <c r="AJ67" s="1"/>
  <c r="AW66"/>
  <c r="AV66"/>
  <c r="AX66" s="1"/>
  <c r="AU66"/>
  <c r="AF66"/>
  <c r="AE66"/>
  <c r="AD66"/>
  <c r="AG66" s="1"/>
  <c r="U66"/>
  <c r="BA66" s="1"/>
  <c r="S66"/>
  <c r="BB66" s="1"/>
  <c r="I66"/>
  <c r="Z66" s="1"/>
  <c r="G66"/>
  <c r="AJ66" s="1"/>
  <c r="AW62"/>
  <c r="AV62"/>
  <c r="AX62" s="1"/>
  <c r="AU62"/>
  <c r="AF62"/>
  <c r="AE62"/>
  <c r="AD62"/>
  <c r="AG62" s="1"/>
  <c r="U62"/>
  <c r="AQ62" s="1"/>
  <c r="S62"/>
  <c r="BB62" s="1"/>
  <c r="I62"/>
  <c r="Z62" s="1"/>
  <c r="G62"/>
  <c r="AW61"/>
  <c r="AV61"/>
  <c r="AX61" s="1"/>
  <c r="AU61"/>
  <c r="AF61"/>
  <c r="AE61"/>
  <c r="AD61"/>
  <c r="AG61" s="1"/>
  <c r="U61"/>
  <c r="AQ61" s="1"/>
  <c r="S61"/>
  <c r="BB61" s="1"/>
  <c r="I61"/>
  <c r="Z61" s="1"/>
  <c r="G61"/>
  <c r="AJ61" s="1"/>
  <c r="AW60"/>
  <c r="AV60"/>
  <c r="AX60" s="1"/>
  <c r="AU60"/>
  <c r="AF60"/>
  <c r="AE60"/>
  <c r="AD60"/>
  <c r="AG60" s="1"/>
  <c r="U60"/>
  <c r="AQ60" s="1"/>
  <c r="S60"/>
  <c r="BB60" s="1"/>
  <c r="I60"/>
  <c r="Z60" s="1"/>
  <c r="G60"/>
  <c r="AJ60" s="1"/>
  <c r="AW59"/>
  <c r="AV59"/>
  <c r="AX59" s="1"/>
  <c r="AU59"/>
  <c r="AF59"/>
  <c r="AE59"/>
  <c r="AD59"/>
  <c r="AG59" s="1"/>
  <c r="U59"/>
  <c r="AQ59" s="1"/>
  <c r="S59"/>
  <c r="BB59" s="1"/>
  <c r="I59"/>
  <c r="Z59" s="1"/>
  <c r="G59"/>
  <c r="AJ59" s="1"/>
  <c r="AW58"/>
  <c r="AV58"/>
  <c r="AX58" s="1"/>
  <c r="AU58"/>
  <c r="AF58"/>
  <c r="AE58"/>
  <c r="AD58"/>
  <c r="AG58" s="1"/>
  <c r="U58"/>
  <c r="AQ58" s="1"/>
  <c r="S58"/>
  <c r="BB58" s="1"/>
  <c r="I58"/>
  <c r="Z58" s="1"/>
  <c r="G58"/>
  <c r="AJ58" s="1"/>
  <c r="AW57"/>
  <c r="AV57"/>
  <c r="AU57"/>
  <c r="AX57" s="1"/>
  <c r="AF57"/>
  <c r="AE57"/>
  <c r="AD57"/>
  <c r="AG57" s="1"/>
  <c r="U57"/>
  <c r="AQ57" s="1"/>
  <c r="S57"/>
  <c r="BB57" s="1"/>
  <c r="I57"/>
  <c r="Z57" s="1"/>
  <c r="G57"/>
  <c r="AJ57" s="1"/>
  <c r="AW56"/>
  <c r="AV56"/>
  <c r="AU56"/>
  <c r="AX56" s="1"/>
  <c r="AF56"/>
  <c r="AE56"/>
  <c r="AD56"/>
  <c r="AG56" s="1"/>
  <c r="U56"/>
  <c r="AQ56" s="1"/>
  <c r="S56"/>
  <c r="BB56" s="1"/>
  <c r="I56"/>
  <c r="Z56" s="1"/>
  <c r="G56"/>
  <c r="AJ56" s="1"/>
  <c r="AW55"/>
  <c r="AV55"/>
  <c r="AU55"/>
  <c r="AX55" s="1"/>
  <c r="AF55"/>
  <c r="AE55"/>
  <c r="AD55"/>
  <c r="AG55" s="1"/>
  <c r="U55"/>
  <c r="AQ55" s="1"/>
  <c r="S55"/>
  <c r="BB55" s="1"/>
  <c r="I55"/>
  <c r="Z55" s="1"/>
  <c r="G55"/>
  <c r="AJ55" s="1"/>
  <c r="AW54"/>
  <c r="AV54"/>
  <c r="AU54"/>
  <c r="AX54" s="1"/>
  <c r="AF54"/>
  <c r="AE54"/>
  <c r="AD54"/>
  <c r="AG54" s="1"/>
  <c r="U54"/>
  <c r="AQ54" s="1"/>
  <c r="S54"/>
  <c r="BB54" s="1"/>
  <c r="I54"/>
  <c r="Z54" s="1"/>
  <c r="G54"/>
  <c r="AJ54" s="1"/>
  <c r="AW50"/>
  <c r="AV50"/>
  <c r="AU50"/>
  <c r="AX50" s="1"/>
  <c r="AF50"/>
  <c r="AE50"/>
  <c r="AD50"/>
  <c r="AG50" s="1"/>
  <c r="U50"/>
  <c r="AQ50" s="1"/>
  <c r="S50"/>
  <c r="BB50" s="1"/>
  <c r="I50"/>
  <c r="Z50" s="1"/>
  <c r="G50"/>
  <c r="AJ50" s="1"/>
  <c r="AW49"/>
  <c r="AV49"/>
  <c r="AU49"/>
  <c r="AX49" s="1"/>
  <c r="AF49"/>
  <c r="AE49"/>
  <c r="AD49"/>
  <c r="AG49" s="1"/>
  <c r="U49"/>
  <c r="AQ49" s="1"/>
  <c r="S49"/>
  <c r="BB49" s="1"/>
  <c r="I49"/>
  <c r="Z49" s="1"/>
  <c r="G49"/>
  <c r="AJ49" s="1"/>
  <c r="AW48"/>
  <c r="AV48"/>
  <c r="AU48"/>
  <c r="AX48" s="1"/>
  <c r="AF48"/>
  <c r="AE48"/>
  <c r="AD48"/>
  <c r="AG48" s="1"/>
  <c r="U48"/>
  <c r="AQ48" s="1"/>
  <c r="S48"/>
  <c r="BB48" s="1"/>
  <c r="I48"/>
  <c r="Z48" s="1"/>
  <c r="G48"/>
  <c r="AJ48" s="1"/>
  <c r="AW47"/>
  <c r="AV47"/>
  <c r="AU47"/>
  <c r="AX47" s="1"/>
  <c r="AF47"/>
  <c r="AE47"/>
  <c r="AD47"/>
  <c r="AG47" s="1"/>
  <c r="U47"/>
  <c r="AQ47" s="1"/>
  <c r="S47"/>
  <c r="BB47" s="1"/>
  <c r="I47"/>
  <c r="Z47" s="1"/>
  <c r="G47"/>
  <c r="AJ47" s="1"/>
  <c r="AW46"/>
  <c r="AV46"/>
  <c r="AU46"/>
  <c r="AX46" s="1"/>
  <c r="AF46"/>
  <c r="AE46"/>
  <c r="AD46"/>
  <c r="AG46" s="1"/>
  <c r="U46"/>
  <c r="AQ46" s="1"/>
  <c r="S46"/>
  <c r="BB46" s="1"/>
  <c r="I46"/>
  <c r="Z46" s="1"/>
  <c r="G46"/>
  <c r="AJ46" s="1"/>
  <c r="AW45"/>
  <c r="AV45"/>
  <c r="AU45"/>
  <c r="AX45" s="1"/>
  <c r="AF45"/>
  <c r="AE45"/>
  <c r="AD45"/>
  <c r="AG45" s="1"/>
  <c r="U45"/>
  <c r="AQ45" s="1"/>
  <c r="S45"/>
  <c r="BB45" s="1"/>
  <c r="I45"/>
  <c r="Z45" s="1"/>
  <c r="G45"/>
  <c r="AJ45" s="1"/>
  <c r="AW44"/>
  <c r="AV44"/>
  <c r="AU44"/>
  <c r="AX44" s="1"/>
  <c r="AF44"/>
  <c r="AE44"/>
  <c r="AD44"/>
  <c r="AG44" s="1"/>
  <c r="U44"/>
  <c r="AQ44" s="1"/>
  <c r="S44"/>
  <c r="BB44" s="1"/>
  <c r="I44"/>
  <c r="Z44" s="1"/>
  <c r="G44"/>
  <c r="AJ44" s="1"/>
  <c r="AW43"/>
  <c r="AV43"/>
  <c r="AU43"/>
  <c r="AX43" s="1"/>
  <c r="AF43"/>
  <c r="AE43"/>
  <c r="AG43" s="1"/>
  <c r="AD43"/>
  <c r="U43"/>
  <c r="AQ43" s="1"/>
  <c r="S43"/>
  <c r="BB43" s="1"/>
  <c r="I43"/>
  <c r="AJ43" s="1"/>
  <c r="G43"/>
  <c r="AK43" s="1"/>
  <c r="AW42"/>
  <c r="AV42"/>
  <c r="AU42"/>
  <c r="AX42" s="1"/>
  <c r="AF42"/>
  <c r="AE42"/>
  <c r="AG42" s="1"/>
  <c r="AD42"/>
  <c r="U42"/>
  <c r="AQ42" s="1"/>
  <c r="S42"/>
  <c r="BB42" s="1"/>
  <c r="I42"/>
  <c r="AJ42" s="1"/>
  <c r="G42"/>
  <c r="AK42" s="1"/>
  <c r="AW38"/>
  <c r="AV38"/>
  <c r="AU38"/>
  <c r="AX38" s="1"/>
  <c r="AF38"/>
  <c r="AE38"/>
  <c r="AG38" s="1"/>
  <c r="AD38"/>
  <c r="U38"/>
  <c r="AQ38" s="1"/>
  <c r="S38"/>
  <c r="BB38" s="1"/>
  <c r="I38"/>
  <c r="AJ38" s="1"/>
  <c r="G38"/>
  <c r="AK38" s="1"/>
  <c r="AW37"/>
  <c r="AV37"/>
  <c r="AU37"/>
  <c r="AX37" s="1"/>
  <c r="AF37"/>
  <c r="AE37"/>
  <c r="AG37" s="1"/>
  <c r="AD37"/>
  <c r="U37"/>
  <c r="AQ37" s="1"/>
  <c r="S37"/>
  <c r="BB37" s="1"/>
  <c r="I37"/>
  <c r="AJ37" s="1"/>
  <c r="G37"/>
  <c r="AK37" s="1"/>
  <c r="AW36"/>
  <c r="AV36"/>
  <c r="AU36"/>
  <c r="AX36" s="1"/>
  <c r="AF36"/>
  <c r="AE36"/>
  <c r="AG36" s="1"/>
  <c r="AD36"/>
  <c r="U36"/>
  <c r="AQ36" s="1"/>
  <c r="S36"/>
  <c r="BB36" s="1"/>
  <c r="I36"/>
  <c r="AJ36" s="1"/>
  <c r="G36"/>
  <c r="AK36" s="1"/>
  <c r="AW35"/>
  <c r="AV35"/>
  <c r="AU35"/>
  <c r="AX35" s="1"/>
  <c r="AF35"/>
  <c r="AE35"/>
  <c r="AG35" s="1"/>
  <c r="AD35"/>
  <c r="U35"/>
  <c r="AQ35" s="1"/>
  <c r="S35"/>
  <c r="BB35" s="1"/>
  <c r="I35"/>
  <c r="AJ35" s="1"/>
  <c r="G35"/>
  <c r="AK35" s="1"/>
  <c r="AW34"/>
  <c r="AV34"/>
  <c r="AU34"/>
  <c r="AX34" s="1"/>
  <c r="AF34"/>
  <c r="AE34"/>
  <c r="AG34" s="1"/>
  <c r="AD34"/>
  <c r="U34"/>
  <c r="AQ34" s="1"/>
  <c r="S34"/>
  <c r="BB34" s="1"/>
  <c r="I34"/>
  <c r="AJ34" s="1"/>
  <c r="G34"/>
  <c r="AW33"/>
  <c r="AV33"/>
  <c r="AU33"/>
  <c r="AX33" s="1"/>
  <c r="AF33"/>
  <c r="AE33"/>
  <c r="AG33" s="1"/>
  <c r="AD33"/>
  <c r="U33"/>
  <c r="AQ33" s="1"/>
  <c r="S33"/>
  <c r="BB33" s="1"/>
  <c r="I33"/>
  <c r="AJ33" s="1"/>
  <c r="G33"/>
  <c r="AW32"/>
  <c r="AV32"/>
  <c r="AU32"/>
  <c r="AX32" s="1"/>
  <c r="AF32"/>
  <c r="AE32"/>
  <c r="AG32" s="1"/>
  <c r="AD32"/>
  <c r="U32"/>
  <c r="AQ32" s="1"/>
  <c r="S32"/>
  <c r="BB32" s="1"/>
  <c r="I32"/>
  <c r="AJ32" s="1"/>
  <c r="G32"/>
  <c r="AK32" s="1"/>
  <c r="AW31"/>
  <c r="AV31"/>
  <c r="AU31"/>
  <c r="AX31" s="1"/>
  <c r="AF31"/>
  <c r="AE31"/>
  <c r="AG31" s="1"/>
  <c r="AD31"/>
  <c r="U31"/>
  <c r="AQ31" s="1"/>
  <c r="S31"/>
  <c r="BB31" s="1"/>
  <c r="I31"/>
  <c r="AJ31" s="1"/>
  <c r="G31"/>
  <c r="AK31" s="1"/>
  <c r="AW30"/>
  <c r="AV30"/>
  <c r="AU30"/>
  <c r="AX30" s="1"/>
  <c r="AF30"/>
  <c r="AE30"/>
  <c r="AG30" s="1"/>
  <c r="AD30"/>
  <c r="U30"/>
  <c r="AQ30" s="1"/>
  <c r="S30"/>
  <c r="BB30" s="1"/>
  <c r="I30"/>
  <c r="AJ30" s="1"/>
  <c r="G30"/>
  <c r="AW26"/>
  <c r="AV26"/>
  <c r="AU26"/>
  <c r="AX26" s="1"/>
  <c r="AF26"/>
  <c r="AE26"/>
  <c r="AG26" s="1"/>
  <c r="AD26"/>
  <c r="U26"/>
  <c r="AQ26" s="1"/>
  <c r="S26"/>
  <c r="BB26" s="1"/>
  <c r="I26"/>
  <c r="AJ26" s="1"/>
  <c r="G26"/>
  <c r="AK26" s="1"/>
  <c r="AW25"/>
  <c r="AV25"/>
  <c r="AU25"/>
  <c r="AX25" s="1"/>
  <c r="AF25"/>
  <c r="AE25"/>
  <c r="AG25" s="1"/>
  <c r="AD25"/>
  <c r="U25"/>
  <c r="AQ25" s="1"/>
  <c r="S25"/>
  <c r="BB25" s="1"/>
  <c r="I25"/>
  <c r="AJ25" s="1"/>
  <c r="G25"/>
  <c r="AK25" s="1"/>
  <c r="AW24"/>
  <c r="AV24"/>
  <c r="AU24"/>
  <c r="AX24" s="1"/>
  <c r="AF24"/>
  <c r="AE24"/>
  <c r="AG24" s="1"/>
  <c r="AD24"/>
  <c r="U24"/>
  <c r="AQ24" s="1"/>
  <c r="S24"/>
  <c r="BB24" s="1"/>
  <c r="I24"/>
  <c r="AJ24" s="1"/>
  <c r="G24"/>
  <c r="AK24" s="1"/>
  <c r="AW23"/>
  <c r="AV23"/>
  <c r="AU23"/>
  <c r="AX23" s="1"/>
  <c r="AF23"/>
  <c r="AE23"/>
  <c r="AG23" s="1"/>
  <c r="AD23"/>
  <c r="U23"/>
  <c r="AQ23" s="1"/>
  <c r="S23"/>
  <c r="BB23" s="1"/>
  <c r="I23"/>
  <c r="AJ23" s="1"/>
  <c r="G23"/>
  <c r="AK23" s="1"/>
  <c r="AW22"/>
  <c r="AV22"/>
  <c r="AU22"/>
  <c r="AX22" s="1"/>
  <c r="AF22"/>
  <c r="AE22"/>
  <c r="AG22" s="1"/>
  <c r="AD22"/>
  <c r="U22"/>
  <c r="AQ22" s="1"/>
  <c r="S22"/>
  <c r="BB22" s="1"/>
  <c r="I22"/>
  <c r="AJ22" s="1"/>
  <c r="G22"/>
  <c r="AK22" s="1"/>
  <c r="AW21"/>
  <c r="AV21"/>
  <c r="AU21"/>
  <c r="AX21" s="1"/>
  <c r="AF21"/>
  <c r="AE21"/>
  <c r="AG21" s="1"/>
  <c r="AD21"/>
  <c r="U21"/>
  <c r="AQ21" s="1"/>
  <c r="S21"/>
  <c r="BB21" s="1"/>
  <c r="G21"/>
  <c r="AK21" s="1"/>
  <c r="AW20"/>
  <c r="AV20"/>
  <c r="AU20"/>
  <c r="AX20" s="1"/>
  <c r="AF20"/>
  <c r="AE20"/>
  <c r="AD20"/>
  <c r="U20"/>
  <c r="AQ20" s="1"/>
  <c r="S20"/>
  <c r="BB20" s="1"/>
  <c r="AJ20"/>
  <c r="AK20"/>
  <c r="AW19"/>
  <c r="AV19"/>
  <c r="AU19"/>
  <c r="AX19" s="1"/>
  <c r="AF19"/>
  <c r="AE19"/>
  <c r="AD19"/>
  <c r="U19"/>
  <c r="AQ19" s="1"/>
  <c r="S19"/>
  <c r="BB19" s="1"/>
  <c r="Z19"/>
  <c r="AW18"/>
  <c r="AV18"/>
  <c r="AU18"/>
  <c r="AX18" s="1"/>
  <c r="AF18"/>
  <c r="AE18"/>
  <c r="AG18" s="1"/>
  <c r="AD18"/>
  <c r="U18"/>
  <c r="AQ18" s="1"/>
  <c r="S18"/>
  <c r="BB18" s="1"/>
  <c r="I18"/>
  <c r="Z18" s="1"/>
  <c r="G18"/>
  <c r="AJ18" s="1"/>
  <c r="AW14"/>
  <c r="AV14"/>
  <c r="AU14"/>
  <c r="AX14" s="1"/>
  <c r="AF14"/>
  <c r="AE14"/>
  <c r="AD14"/>
  <c r="AG14" s="1"/>
  <c r="U14"/>
  <c r="AQ14" s="1"/>
  <c r="S14"/>
  <c r="BB14" s="1"/>
  <c r="I14"/>
  <c r="Z14" s="1"/>
  <c r="G14"/>
  <c r="AJ14" s="1"/>
  <c r="AW13"/>
  <c r="AV13"/>
  <c r="AU13"/>
  <c r="AX13" s="1"/>
  <c r="AF13"/>
  <c r="AE13"/>
  <c r="AD13"/>
  <c r="AG13" s="1"/>
  <c r="U13"/>
  <c r="AQ13" s="1"/>
  <c r="S13"/>
  <c r="BB13" s="1"/>
  <c r="I13"/>
  <c r="Z13" s="1"/>
  <c r="G13"/>
  <c r="AW12"/>
  <c r="AV12"/>
  <c r="AU12"/>
  <c r="AX12" s="1"/>
  <c r="AF12"/>
  <c r="AE12"/>
  <c r="AD12"/>
  <c r="AG12" s="1"/>
  <c r="U12"/>
  <c r="AQ12" s="1"/>
  <c r="S12"/>
  <c r="BB12" s="1"/>
  <c r="I12"/>
  <c r="Z12" s="1"/>
  <c r="G12"/>
  <c r="AJ12" s="1"/>
  <c r="AW11"/>
  <c r="AV11"/>
  <c r="AU11"/>
  <c r="AX11" s="1"/>
  <c r="AF11"/>
  <c r="AE11"/>
  <c r="AD11"/>
  <c r="AG11" s="1"/>
  <c r="U11"/>
  <c r="AQ11" s="1"/>
  <c r="S11"/>
  <c r="BB11" s="1"/>
  <c r="I11"/>
  <c r="Z11" s="1"/>
  <c r="G11"/>
  <c r="AJ11" s="1"/>
  <c r="AW10"/>
  <c r="AV10"/>
  <c r="AU10"/>
  <c r="AX10" s="1"/>
  <c r="AF10"/>
  <c r="AE10"/>
  <c r="AD10"/>
  <c r="AG10" s="1"/>
  <c r="U10"/>
  <c r="AQ10" s="1"/>
  <c r="S10"/>
  <c r="BB10" s="1"/>
  <c r="I10"/>
  <c r="Z10" s="1"/>
  <c r="G10"/>
  <c r="AJ10" s="1"/>
  <c r="AW9"/>
  <c r="AV9"/>
  <c r="AU9"/>
  <c r="AX9" s="1"/>
  <c r="AF9"/>
  <c r="AE9"/>
  <c r="AD9"/>
  <c r="AG9" s="1"/>
  <c r="U9"/>
  <c r="AQ9" s="1"/>
  <c r="S9"/>
  <c r="BB9" s="1"/>
  <c r="I9"/>
  <c r="Z9" s="1"/>
  <c r="G9"/>
  <c r="AJ9" s="1"/>
  <c r="AW8"/>
  <c r="AV8"/>
  <c r="AU8"/>
  <c r="AX8" s="1"/>
  <c r="AF8"/>
  <c r="AE8"/>
  <c r="AD8"/>
  <c r="AG8" s="1"/>
  <c r="U8"/>
  <c r="AQ8" s="1"/>
  <c r="S8"/>
  <c r="BB8" s="1"/>
  <c r="I8"/>
  <c r="Z8" s="1"/>
  <c r="G8"/>
  <c r="AJ8" s="1"/>
  <c r="AW7"/>
  <c r="AV7"/>
  <c r="AU7"/>
  <c r="AX7" s="1"/>
  <c r="AF7"/>
  <c r="AE7"/>
  <c r="AD7"/>
  <c r="AG7" s="1"/>
  <c r="U7"/>
  <c r="AQ7" s="1"/>
  <c r="S7"/>
  <c r="BB7" s="1"/>
  <c r="Z7"/>
  <c r="AJ7"/>
  <c r="AW6"/>
  <c r="AV6"/>
  <c r="AU6"/>
  <c r="AX6" s="1"/>
  <c r="AF6"/>
  <c r="AE6"/>
  <c r="AD6"/>
  <c r="U6"/>
  <c r="AQ6" s="1"/>
  <c r="S6"/>
  <c r="BB6" s="1"/>
  <c r="Z6"/>
  <c r="AJ6"/>
  <c r="N221"/>
  <c r="C229" s="1"/>
  <c r="AG6" l="1"/>
  <c r="AG19"/>
  <c r="AG20"/>
  <c r="AJ21"/>
  <c r="BA82"/>
  <c r="BA91"/>
  <c r="AK210"/>
  <c r="Y210"/>
  <c r="AJ211"/>
  <c r="AK212"/>
  <c r="Y212"/>
  <c r="AJ213"/>
  <c r="AK214"/>
  <c r="Y214"/>
  <c r="AJ215"/>
  <c r="AK216"/>
  <c r="Y216"/>
  <c r="AJ217"/>
  <c r="AK218"/>
  <c r="Y218"/>
  <c r="AJ13"/>
  <c r="AJ19"/>
  <c r="AK30"/>
  <c r="AK33"/>
  <c r="AK34"/>
  <c r="AJ62"/>
  <c r="AJ96"/>
  <c r="AJ117"/>
  <c r="AJ118"/>
  <c r="AJ119"/>
  <c r="AK143"/>
  <c r="AK145"/>
  <c r="AK153"/>
  <c r="AK155"/>
  <c r="AK164"/>
  <c r="Y6"/>
  <c r="AA6" s="1"/>
  <c r="AB6" s="1"/>
  <c r="AI6"/>
  <c r="AK6"/>
  <c r="BA6"/>
  <c r="Y7"/>
  <c r="AA7" s="1"/>
  <c r="AB7" s="1"/>
  <c r="AI7"/>
  <c r="AK7"/>
  <c r="BA7"/>
  <c r="J8"/>
  <c r="Y8"/>
  <c r="AA8" s="1"/>
  <c r="AB8" s="1"/>
  <c r="AI8"/>
  <c r="AK8"/>
  <c r="BA8"/>
  <c r="J9"/>
  <c r="Y9"/>
  <c r="AA9" s="1"/>
  <c r="AB9" s="1"/>
  <c r="AI9"/>
  <c r="AK9"/>
  <c r="BA9"/>
  <c r="J10"/>
  <c r="Y10"/>
  <c r="AA10" s="1"/>
  <c r="AB10" s="1"/>
  <c r="AI10"/>
  <c r="AK10"/>
  <c r="BA10"/>
  <c r="J11"/>
  <c r="Y11"/>
  <c r="AA11" s="1"/>
  <c r="AB11" s="1"/>
  <c r="AI11"/>
  <c r="AK11"/>
  <c r="BA11"/>
  <c r="J12"/>
  <c r="Y12"/>
  <c r="AA12" s="1"/>
  <c r="AB12" s="1"/>
  <c r="AI12"/>
  <c r="AK12"/>
  <c r="BA12"/>
  <c r="J13"/>
  <c r="Y13"/>
  <c r="AA13" s="1"/>
  <c r="AB13" s="1"/>
  <c r="AI13"/>
  <c r="AK13"/>
  <c r="BA13"/>
  <c r="J14"/>
  <c r="Y14"/>
  <c r="AA14" s="1"/>
  <c r="AB14" s="1"/>
  <c r="AI14"/>
  <c r="AK14"/>
  <c r="BA14"/>
  <c r="J18"/>
  <c r="Y18"/>
  <c r="AA18" s="1"/>
  <c r="AB18" s="1"/>
  <c r="AI18"/>
  <c r="AK18"/>
  <c r="BA18"/>
  <c r="J19"/>
  <c r="Y19"/>
  <c r="AA19" s="1"/>
  <c r="AB19" s="1"/>
  <c r="AI19"/>
  <c r="AK19"/>
  <c r="BA19"/>
  <c r="Y20"/>
  <c r="AI20"/>
  <c r="AL20" s="1"/>
  <c r="AN20" s="1"/>
  <c r="BA20"/>
  <c r="J21"/>
  <c r="Y21"/>
  <c r="AI21"/>
  <c r="AL21" s="1"/>
  <c r="AN21" s="1"/>
  <c r="BA21"/>
  <c r="J22"/>
  <c r="Y22"/>
  <c r="AI22"/>
  <c r="AL22" s="1"/>
  <c r="AN22" s="1"/>
  <c r="BA22"/>
  <c r="J23"/>
  <c r="Y23"/>
  <c r="AI23"/>
  <c r="AL23" s="1"/>
  <c r="AN23" s="1"/>
  <c r="BA23"/>
  <c r="J24"/>
  <c r="Y24"/>
  <c r="AI24"/>
  <c r="AL24" s="1"/>
  <c r="AN24" s="1"/>
  <c r="BA24"/>
  <c r="J25"/>
  <c r="Y25"/>
  <c r="AI25"/>
  <c r="AL25" s="1"/>
  <c r="AN25" s="1"/>
  <c r="BA25"/>
  <c r="J26"/>
  <c r="Y26"/>
  <c r="AI26"/>
  <c r="AL26" s="1"/>
  <c r="AN26" s="1"/>
  <c r="BA26"/>
  <c r="J30"/>
  <c r="Y30"/>
  <c r="AI30"/>
  <c r="AL30" s="1"/>
  <c r="AN30" s="1"/>
  <c r="BA30"/>
  <c r="J31"/>
  <c r="Y31"/>
  <c r="AI31"/>
  <c r="AL31" s="1"/>
  <c r="AN31" s="1"/>
  <c r="BA31"/>
  <c r="J32"/>
  <c r="Y32"/>
  <c r="AI32"/>
  <c r="AL32" s="1"/>
  <c r="AN32" s="1"/>
  <c r="BA32"/>
  <c r="J33"/>
  <c r="Y33"/>
  <c r="AI33"/>
  <c r="AL33" s="1"/>
  <c r="AN33" s="1"/>
  <c r="BA33"/>
  <c r="J34"/>
  <c r="Y34"/>
  <c r="AI34"/>
  <c r="AL34" s="1"/>
  <c r="AN34" s="1"/>
  <c r="BA34"/>
  <c r="J35"/>
  <c r="Y35"/>
  <c r="AI35"/>
  <c r="AL35" s="1"/>
  <c r="AN35" s="1"/>
  <c r="BA35"/>
  <c r="J36"/>
  <c r="Y36"/>
  <c r="AI36"/>
  <c r="AL36" s="1"/>
  <c r="AN36" s="1"/>
  <c r="BA36"/>
  <c r="J37"/>
  <c r="Y37"/>
  <c r="AI37"/>
  <c r="AL37" s="1"/>
  <c r="AN37" s="1"/>
  <c r="BA37"/>
  <c r="J38"/>
  <c r="Y38"/>
  <c r="AI38"/>
  <c r="AL38" s="1"/>
  <c r="AN38" s="1"/>
  <c r="BA38"/>
  <c r="J42"/>
  <c r="Y42"/>
  <c r="AI42"/>
  <c r="AL42" s="1"/>
  <c r="AN42" s="1"/>
  <c r="BA42"/>
  <c r="J43"/>
  <c r="Y43"/>
  <c r="AI43"/>
  <c r="AL43" s="1"/>
  <c r="AN43" s="1"/>
  <c r="BA43"/>
  <c r="V6"/>
  <c r="AP6"/>
  <c r="AR6" s="1"/>
  <c r="AS6" s="1"/>
  <c r="AZ6"/>
  <c r="BC6" s="1"/>
  <c r="BE6" s="1"/>
  <c r="V7"/>
  <c r="AP7"/>
  <c r="AR7" s="1"/>
  <c r="AS7" s="1"/>
  <c r="AZ7"/>
  <c r="BC7" s="1"/>
  <c r="BE7" s="1"/>
  <c r="V8"/>
  <c r="AP8"/>
  <c r="AR8" s="1"/>
  <c r="AS8" s="1"/>
  <c r="AZ8"/>
  <c r="BC8" s="1"/>
  <c r="BE8" s="1"/>
  <c r="V9"/>
  <c r="AP9"/>
  <c r="AR9" s="1"/>
  <c r="AS9" s="1"/>
  <c r="AZ9"/>
  <c r="BC9" s="1"/>
  <c r="BE9" s="1"/>
  <c r="V10"/>
  <c r="AP10"/>
  <c r="AR10" s="1"/>
  <c r="AS10" s="1"/>
  <c r="AZ10"/>
  <c r="BC10" s="1"/>
  <c r="BE10" s="1"/>
  <c r="V11"/>
  <c r="AP11"/>
  <c r="AR11" s="1"/>
  <c r="AS11" s="1"/>
  <c r="AZ11"/>
  <c r="BC11" s="1"/>
  <c r="BE11" s="1"/>
  <c r="V12"/>
  <c r="AP12"/>
  <c r="AR12" s="1"/>
  <c r="AS12" s="1"/>
  <c r="AZ12"/>
  <c r="BC12" s="1"/>
  <c r="BE12" s="1"/>
  <c r="V13"/>
  <c r="AP13"/>
  <c r="AR13" s="1"/>
  <c r="AS13" s="1"/>
  <c r="AZ13"/>
  <c r="BC13" s="1"/>
  <c r="BE13" s="1"/>
  <c r="V14"/>
  <c r="AP14"/>
  <c r="AR14" s="1"/>
  <c r="AS14" s="1"/>
  <c r="AZ14"/>
  <c r="BC14" s="1"/>
  <c r="BE14" s="1"/>
  <c r="V18"/>
  <c r="AP18"/>
  <c r="AR18" s="1"/>
  <c r="AS18" s="1"/>
  <c r="AZ18"/>
  <c r="BC18" s="1"/>
  <c r="BE18" s="1"/>
  <c r="V19"/>
  <c r="AP19"/>
  <c r="AR19" s="1"/>
  <c r="AS19" s="1"/>
  <c r="AZ19"/>
  <c r="BC19" s="1"/>
  <c r="BE19" s="1"/>
  <c r="V20"/>
  <c r="Z20"/>
  <c r="AP20"/>
  <c r="AR20" s="1"/>
  <c r="AS20" s="1"/>
  <c r="AZ20"/>
  <c r="BC20" s="1"/>
  <c r="BE20" s="1"/>
  <c r="V21"/>
  <c r="Z21"/>
  <c r="AP21"/>
  <c r="AR21" s="1"/>
  <c r="AS21" s="1"/>
  <c r="AZ21"/>
  <c r="BC21" s="1"/>
  <c r="BE21" s="1"/>
  <c r="V22"/>
  <c r="Z22"/>
  <c r="AP22"/>
  <c r="AR22" s="1"/>
  <c r="AS22" s="1"/>
  <c r="AZ22"/>
  <c r="BC22" s="1"/>
  <c r="BE22" s="1"/>
  <c r="V23"/>
  <c r="Z23"/>
  <c r="AP23"/>
  <c r="AR23" s="1"/>
  <c r="AS23" s="1"/>
  <c r="AZ23"/>
  <c r="BC23" s="1"/>
  <c r="BE23" s="1"/>
  <c r="V24"/>
  <c r="Z24"/>
  <c r="AP24"/>
  <c r="AR24" s="1"/>
  <c r="AS24" s="1"/>
  <c r="AZ24"/>
  <c r="BC24" s="1"/>
  <c r="BE24" s="1"/>
  <c r="V25"/>
  <c r="Z25"/>
  <c r="AP25"/>
  <c r="AR25" s="1"/>
  <c r="AS25" s="1"/>
  <c r="AZ25"/>
  <c r="BC25" s="1"/>
  <c r="BE25" s="1"/>
  <c r="V26"/>
  <c r="Z26"/>
  <c r="AP26"/>
  <c r="AR26" s="1"/>
  <c r="AS26" s="1"/>
  <c r="AZ26"/>
  <c r="BC26" s="1"/>
  <c r="BE26" s="1"/>
  <c r="V30"/>
  <c r="Z30"/>
  <c r="AP30"/>
  <c r="AR30" s="1"/>
  <c r="AS30" s="1"/>
  <c r="AZ30"/>
  <c r="BC30" s="1"/>
  <c r="BE30" s="1"/>
  <c r="V31"/>
  <c r="Z31"/>
  <c r="AP31"/>
  <c r="AR31" s="1"/>
  <c r="AS31" s="1"/>
  <c r="AZ31"/>
  <c r="BC31" s="1"/>
  <c r="BE31" s="1"/>
  <c r="V32"/>
  <c r="Z32"/>
  <c r="AP32"/>
  <c r="AR32" s="1"/>
  <c r="AS32" s="1"/>
  <c r="AZ32"/>
  <c r="BC32" s="1"/>
  <c r="BE32" s="1"/>
  <c r="V33"/>
  <c r="Z33"/>
  <c r="AP33"/>
  <c r="AR33" s="1"/>
  <c r="AS33" s="1"/>
  <c r="AZ33"/>
  <c r="BC33" s="1"/>
  <c r="BE33" s="1"/>
  <c r="V34"/>
  <c r="Z34"/>
  <c r="AP34"/>
  <c r="AR34" s="1"/>
  <c r="AS34" s="1"/>
  <c r="AZ34"/>
  <c r="BC34" s="1"/>
  <c r="BE34" s="1"/>
  <c r="V35"/>
  <c r="Z35"/>
  <c r="AP35"/>
  <c r="AR35" s="1"/>
  <c r="AS35" s="1"/>
  <c r="AZ35"/>
  <c r="BC35" s="1"/>
  <c r="BE35" s="1"/>
  <c r="V36"/>
  <c r="Z36"/>
  <c r="AP36"/>
  <c r="AR36" s="1"/>
  <c r="AS36" s="1"/>
  <c r="AZ36"/>
  <c r="BC36" s="1"/>
  <c r="BE36" s="1"/>
  <c r="V37"/>
  <c r="Z37"/>
  <c r="AP37"/>
  <c r="AR37" s="1"/>
  <c r="AS37" s="1"/>
  <c r="AZ37"/>
  <c r="BC37" s="1"/>
  <c r="BE37" s="1"/>
  <c r="V38"/>
  <c r="Z38"/>
  <c r="AP38"/>
  <c r="AR38" s="1"/>
  <c r="AS38" s="1"/>
  <c r="AZ38"/>
  <c r="BC38" s="1"/>
  <c r="BE38" s="1"/>
  <c r="V42"/>
  <c r="Z42"/>
  <c r="AP42"/>
  <c r="AR42" s="1"/>
  <c r="AS42" s="1"/>
  <c r="AZ42"/>
  <c r="BC42" s="1"/>
  <c r="BE42" s="1"/>
  <c r="V43"/>
  <c r="Z43"/>
  <c r="AP43"/>
  <c r="AR43" s="1"/>
  <c r="AS43" s="1"/>
  <c r="AZ43"/>
  <c r="BC43" s="1"/>
  <c r="BE43" s="1"/>
  <c r="J44"/>
  <c r="Y44"/>
  <c r="AA44" s="1"/>
  <c r="AB44" s="1"/>
  <c r="AI44"/>
  <c r="AK44"/>
  <c r="BA44"/>
  <c r="J45"/>
  <c r="Y45"/>
  <c r="AA45" s="1"/>
  <c r="AB45" s="1"/>
  <c r="AI45"/>
  <c r="AL45" s="1"/>
  <c r="AN45" s="1"/>
  <c r="AK45"/>
  <c r="BA45"/>
  <c r="J46"/>
  <c r="Y46"/>
  <c r="AA46" s="1"/>
  <c r="AB46" s="1"/>
  <c r="AI46"/>
  <c r="AK46"/>
  <c r="BA46"/>
  <c r="J47"/>
  <c r="Y47"/>
  <c r="AA47" s="1"/>
  <c r="AB47" s="1"/>
  <c r="AI47"/>
  <c r="AL47" s="1"/>
  <c r="AN47" s="1"/>
  <c r="AK47"/>
  <c r="BA47"/>
  <c r="J48"/>
  <c r="Y48"/>
  <c r="AA48" s="1"/>
  <c r="AB48" s="1"/>
  <c r="AI48"/>
  <c r="AK48"/>
  <c r="BA48"/>
  <c r="J49"/>
  <c r="Y49"/>
  <c r="AA49" s="1"/>
  <c r="AB49" s="1"/>
  <c r="AI49"/>
  <c r="AL49" s="1"/>
  <c r="AN49" s="1"/>
  <c r="AK49"/>
  <c r="BA49"/>
  <c r="J50"/>
  <c r="Y50"/>
  <c r="AA50" s="1"/>
  <c r="AB50" s="1"/>
  <c r="AI50"/>
  <c r="AK50"/>
  <c r="BA50"/>
  <c r="J54"/>
  <c r="Y54"/>
  <c r="AA54" s="1"/>
  <c r="AB54" s="1"/>
  <c r="AI54"/>
  <c r="AL54" s="1"/>
  <c r="AN54" s="1"/>
  <c r="AK54"/>
  <c r="BA54"/>
  <c r="J55"/>
  <c r="Y55"/>
  <c r="AA55" s="1"/>
  <c r="AB55" s="1"/>
  <c r="AI55"/>
  <c r="AK55"/>
  <c r="BA55"/>
  <c r="J56"/>
  <c r="Y56"/>
  <c r="AA56" s="1"/>
  <c r="AB56" s="1"/>
  <c r="AI56"/>
  <c r="AL56" s="1"/>
  <c r="AN56" s="1"/>
  <c r="AK56"/>
  <c r="BA56"/>
  <c r="J57"/>
  <c r="Y57"/>
  <c r="AA57" s="1"/>
  <c r="AB57" s="1"/>
  <c r="AI57"/>
  <c r="AK57"/>
  <c r="BA57"/>
  <c r="J58"/>
  <c r="Y58"/>
  <c r="AA58" s="1"/>
  <c r="AB58" s="1"/>
  <c r="AI58"/>
  <c r="AL58" s="1"/>
  <c r="AN58" s="1"/>
  <c r="AK58"/>
  <c r="BA58"/>
  <c r="J59"/>
  <c r="Y59"/>
  <c r="AA59" s="1"/>
  <c r="AB59" s="1"/>
  <c r="AI59"/>
  <c r="AK59"/>
  <c r="BA59"/>
  <c r="J60"/>
  <c r="Y60"/>
  <c r="AA60" s="1"/>
  <c r="AB60" s="1"/>
  <c r="AI60"/>
  <c r="AL60" s="1"/>
  <c r="AN60" s="1"/>
  <c r="AK60"/>
  <c r="BA60"/>
  <c r="J61"/>
  <c r="Y61"/>
  <c r="AA61" s="1"/>
  <c r="AB61" s="1"/>
  <c r="AI61"/>
  <c r="AK61"/>
  <c r="BA61"/>
  <c r="J62"/>
  <c r="Y62"/>
  <c r="AA62" s="1"/>
  <c r="AB62" s="1"/>
  <c r="AI62"/>
  <c r="AK62"/>
  <c r="BA62"/>
  <c r="J66"/>
  <c r="Y66"/>
  <c r="AA66" s="1"/>
  <c r="AB66" s="1"/>
  <c r="AI66"/>
  <c r="AK66"/>
  <c r="AQ66"/>
  <c r="J67"/>
  <c r="Y67"/>
  <c r="AA67" s="1"/>
  <c r="AB67" s="1"/>
  <c r="AI67"/>
  <c r="AK67"/>
  <c r="AQ67"/>
  <c r="J68"/>
  <c r="Y68"/>
  <c r="AA68" s="1"/>
  <c r="AB68" s="1"/>
  <c r="AI68"/>
  <c r="AK68"/>
  <c r="AQ68"/>
  <c r="J69"/>
  <c r="Y69"/>
  <c r="AA69" s="1"/>
  <c r="AB69" s="1"/>
  <c r="AI69"/>
  <c r="AK69"/>
  <c r="AQ69"/>
  <c r="J70"/>
  <c r="Y70"/>
  <c r="AA70" s="1"/>
  <c r="AB70" s="1"/>
  <c r="AI70"/>
  <c r="AK70"/>
  <c r="AQ70"/>
  <c r="J71"/>
  <c r="Y71"/>
  <c r="AA71" s="1"/>
  <c r="AB71" s="1"/>
  <c r="AI71"/>
  <c r="AK71"/>
  <c r="AQ71"/>
  <c r="J72"/>
  <c r="Y72"/>
  <c r="AA72" s="1"/>
  <c r="AB72" s="1"/>
  <c r="AI72"/>
  <c r="AK72"/>
  <c r="AQ72"/>
  <c r="J73"/>
  <c r="Y73"/>
  <c r="AA73" s="1"/>
  <c r="AB73" s="1"/>
  <c r="AI73"/>
  <c r="AK73"/>
  <c r="AQ73"/>
  <c r="J74"/>
  <c r="Y74"/>
  <c r="AA74" s="1"/>
  <c r="AB74" s="1"/>
  <c r="AI74"/>
  <c r="AK74"/>
  <c r="AQ74"/>
  <c r="J78"/>
  <c r="Y78"/>
  <c r="AA78" s="1"/>
  <c r="AB78" s="1"/>
  <c r="AI78"/>
  <c r="AL78" s="1"/>
  <c r="AN78" s="1"/>
  <c r="AK78"/>
  <c r="AQ78"/>
  <c r="J79"/>
  <c r="Y79"/>
  <c r="AA79" s="1"/>
  <c r="AB79" s="1"/>
  <c r="AI79"/>
  <c r="AK79"/>
  <c r="AQ79"/>
  <c r="J80"/>
  <c r="Y80"/>
  <c r="AA80" s="1"/>
  <c r="AB80" s="1"/>
  <c r="AI80"/>
  <c r="AL80" s="1"/>
  <c r="AN80" s="1"/>
  <c r="AK80"/>
  <c r="AQ80"/>
  <c r="J81"/>
  <c r="Y81"/>
  <c r="AA81" s="1"/>
  <c r="AB81" s="1"/>
  <c r="AI81"/>
  <c r="AK81"/>
  <c r="AQ81"/>
  <c r="J82"/>
  <c r="Y82"/>
  <c r="AA82" s="1"/>
  <c r="AB82" s="1"/>
  <c r="AI82"/>
  <c r="AK82"/>
  <c r="AQ82"/>
  <c r="J83"/>
  <c r="Y83"/>
  <c r="AA83" s="1"/>
  <c r="AB83" s="1"/>
  <c r="AI83"/>
  <c r="AK83"/>
  <c r="AQ83"/>
  <c r="J84"/>
  <c r="Y84"/>
  <c r="AA84" s="1"/>
  <c r="AB84" s="1"/>
  <c r="AI84"/>
  <c r="AK84"/>
  <c r="AQ84"/>
  <c r="J85"/>
  <c r="Y85"/>
  <c r="AA85" s="1"/>
  <c r="AB85" s="1"/>
  <c r="AI85"/>
  <c r="AK85"/>
  <c r="AQ85"/>
  <c r="J86"/>
  <c r="Y86"/>
  <c r="AA86" s="1"/>
  <c r="AB86" s="1"/>
  <c r="AI86"/>
  <c r="AK86"/>
  <c r="AQ86"/>
  <c r="J90"/>
  <c r="Y90"/>
  <c r="AA90" s="1"/>
  <c r="AB90" s="1"/>
  <c r="AI90"/>
  <c r="AK90"/>
  <c r="AQ90"/>
  <c r="J91"/>
  <c r="Y91"/>
  <c r="AA91" s="1"/>
  <c r="AB91" s="1"/>
  <c r="AI91"/>
  <c r="AK91"/>
  <c r="AQ91"/>
  <c r="J92"/>
  <c r="Y92"/>
  <c r="AA92" s="1"/>
  <c r="AB92" s="1"/>
  <c r="AI92"/>
  <c r="AK92"/>
  <c r="AQ92"/>
  <c r="J93"/>
  <c r="Y93"/>
  <c r="AA93" s="1"/>
  <c r="AB93" s="1"/>
  <c r="AI93"/>
  <c r="AK93"/>
  <c r="AQ93"/>
  <c r="J94"/>
  <c r="Y94"/>
  <c r="AA94" s="1"/>
  <c r="AB94" s="1"/>
  <c r="AI94"/>
  <c r="AK94"/>
  <c r="AQ94"/>
  <c r="J95"/>
  <c r="Y95"/>
  <c r="AA95" s="1"/>
  <c r="AB95" s="1"/>
  <c r="AI95"/>
  <c r="AK95"/>
  <c r="AQ95"/>
  <c r="J96"/>
  <c r="Y96"/>
  <c r="AA96" s="1"/>
  <c r="AB96" s="1"/>
  <c r="AI96"/>
  <c r="AK96"/>
  <c r="BB96"/>
  <c r="AZ96"/>
  <c r="BC96" s="1"/>
  <c r="BE96" s="1"/>
  <c r="BA96"/>
  <c r="V44"/>
  <c r="AP44"/>
  <c r="AR44" s="1"/>
  <c r="AS44" s="1"/>
  <c r="AZ44"/>
  <c r="BC44" s="1"/>
  <c r="BE44" s="1"/>
  <c r="V45"/>
  <c r="AP45"/>
  <c r="AR45" s="1"/>
  <c r="AS45" s="1"/>
  <c r="AZ45"/>
  <c r="BC45" s="1"/>
  <c r="BE45" s="1"/>
  <c r="V46"/>
  <c r="AP46"/>
  <c r="AR46" s="1"/>
  <c r="AS46" s="1"/>
  <c r="AZ46"/>
  <c r="BC46" s="1"/>
  <c r="BE46" s="1"/>
  <c r="V47"/>
  <c r="AP47"/>
  <c r="AR47" s="1"/>
  <c r="AS47" s="1"/>
  <c r="AZ47"/>
  <c r="BC47" s="1"/>
  <c r="BE47" s="1"/>
  <c r="V48"/>
  <c r="AP48"/>
  <c r="AR48" s="1"/>
  <c r="AS48" s="1"/>
  <c r="AZ48"/>
  <c r="BC48" s="1"/>
  <c r="BE48" s="1"/>
  <c r="V49"/>
  <c r="AP49"/>
  <c r="AR49" s="1"/>
  <c r="AS49" s="1"/>
  <c r="AZ49"/>
  <c r="BC49" s="1"/>
  <c r="BE49" s="1"/>
  <c r="V50"/>
  <c r="AP50"/>
  <c r="AR50" s="1"/>
  <c r="AS50" s="1"/>
  <c r="AZ50"/>
  <c r="BC50" s="1"/>
  <c r="BE50" s="1"/>
  <c r="V54"/>
  <c r="AP54"/>
  <c r="AR54" s="1"/>
  <c r="AS54" s="1"/>
  <c r="AZ54"/>
  <c r="BC54" s="1"/>
  <c r="BE54" s="1"/>
  <c r="V55"/>
  <c r="AP55"/>
  <c r="AR55" s="1"/>
  <c r="AS55" s="1"/>
  <c r="AZ55"/>
  <c r="BC55" s="1"/>
  <c r="BE55" s="1"/>
  <c r="V56"/>
  <c r="AP56"/>
  <c r="AR56" s="1"/>
  <c r="AS56" s="1"/>
  <c r="AZ56"/>
  <c r="BC56" s="1"/>
  <c r="BE56" s="1"/>
  <c r="V57"/>
  <c r="AP57"/>
  <c r="AR57" s="1"/>
  <c r="AS57" s="1"/>
  <c r="AZ57"/>
  <c r="BC57" s="1"/>
  <c r="BE57" s="1"/>
  <c r="V58"/>
  <c r="AP58"/>
  <c r="AR58" s="1"/>
  <c r="AS58" s="1"/>
  <c r="AZ58"/>
  <c r="BC58" s="1"/>
  <c r="BE58" s="1"/>
  <c r="V59"/>
  <c r="AP59"/>
  <c r="AR59" s="1"/>
  <c r="AS59" s="1"/>
  <c r="AZ59"/>
  <c r="BC59" s="1"/>
  <c r="BE59" s="1"/>
  <c r="V60"/>
  <c r="AP60"/>
  <c r="AR60" s="1"/>
  <c r="AS60" s="1"/>
  <c r="AZ60"/>
  <c r="BC60" s="1"/>
  <c r="BE60" s="1"/>
  <c r="V61"/>
  <c r="AP61"/>
  <c r="AR61" s="1"/>
  <c r="AS61" s="1"/>
  <c r="AZ61"/>
  <c r="BC61" s="1"/>
  <c r="BE61" s="1"/>
  <c r="V62"/>
  <c r="AP62"/>
  <c r="AR62" s="1"/>
  <c r="AS62" s="1"/>
  <c r="AZ62"/>
  <c r="BC62" s="1"/>
  <c r="BE62" s="1"/>
  <c r="V66"/>
  <c r="AP66"/>
  <c r="AR66" s="1"/>
  <c r="AS66" s="1"/>
  <c r="AZ66"/>
  <c r="BC66" s="1"/>
  <c r="BE66" s="1"/>
  <c r="V67"/>
  <c r="AP67"/>
  <c r="AR67" s="1"/>
  <c r="AS67" s="1"/>
  <c r="AZ67"/>
  <c r="BC67" s="1"/>
  <c r="BE67" s="1"/>
  <c r="V68"/>
  <c r="AP68"/>
  <c r="AR68" s="1"/>
  <c r="AS68" s="1"/>
  <c r="AZ68"/>
  <c r="BC68" s="1"/>
  <c r="BE68" s="1"/>
  <c r="V69"/>
  <c r="AP69"/>
  <c r="AR69" s="1"/>
  <c r="AS69" s="1"/>
  <c r="AZ69"/>
  <c r="BC69" s="1"/>
  <c r="BE69" s="1"/>
  <c r="V70"/>
  <c r="AP70"/>
  <c r="AR70" s="1"/>
  <c r="AS70" s="1"/>
  <c r="AZ70"/>
  <c r="BC70" s="1"/>
  <c r="BE70" s="1"/>
  <c r="V71"/>
  <c r="AP71"/>
  <c r="AR71" s="1"/>
  <c r="AS71" s="1"/>
  <c r="AZ71"/>
  <c r="BC71" s="1"/>
  <c r="BE71" s="1"/>
  <c r="V72"/>
  <c r="AP72"/>
  <c r="AR72" s="1"/>
  <c r="AS72" s="1"/>
  <c r="AZ72"/>
  <c r="BC72" s="1"/>
  <c r="BE72" s="1"/>
  <c r="V73"/>
  <c r="AP73"/>
  <c r="AR73" s="1"/>
  <c r="AS73" s="1"/>
  <c r="AZ73"/>
  <c r="BC73" s="1"/>
  <c r="BE73" s="1"/>
  <c r="V74"/>
  <c r="AP74"/>
  <c r="AR74" s="1"/>
  <c r="AS74" s="1"/>
  <c r="AZ74"/>
  <c r="BC74" s="1"/>
  <c r="BE74" s="1"/>
  <c r="V78"/>
  <c r="AP78"/>
  <c r="AR78" s="1"/>
  <c r="AS78" s="1"/>
  <c r="AZ78"/>
  <c r="BC78" s="1"/>
  <c r="BE78" s="1"/>
  <c r="V79"/>
  <c r="AP79"/>
  <c r="AR79" s="1"/>
  <c r="AS79" s="1"/>
  <c r="AZ79"/>
  <c r="BC79" s="1"/>
  <c r="BE79" s="1"/>
  <c r="V80"/>
  <c r="AP80"/>
  <c r="AR80" s="1"/>
  <c r="AS80" s="1"/>
  <c r="AZ80"/>
  <c r="BC80" s="1"/>
  <c r="BE80" s="1"/>
  <c r="V81"/>
  <c r="AP81"/>
  <c r="AR81" s="1"/>
  <c r="AS81" s="1"/>
  <c r="AZ81"/>
  <c r="BC81" s="1"/>
  <c r="BE81" s="1"/>
  <c r="V82"/>
  <c r="AP82"/>
  <c r="AR82" s="1"/>
  <c r="AS82" s="1"/>
  <c r="AZ82"/>
  <c r="BC82" s="1"/>
  <c r="BE82" s="1"/>
  <c r="V83"/>
  <c r="AP83"/>
  <c r="AR83" s="1"/>
  <c r="AS83" s="1"/>
  <c r="AZ83"/>
  <c r="BC83" s="1"/>
  <c r="BE83" s="1"/>
  <c r="V84"/>
  <c r="AP84"/>
  <c r="AR84" s="1"/>
  <c r="AS84" s="1"/>
  <c r="AZ84"/>
  <c r="BC84" s="1"/>
  <c r="BE84" s="1"/>
  <c r="V85"/>
  <c r="AP85"/>
  <c r="AR85" s="1"/>
  <c r="AS85" s="1"/>
  <c r="AZ85"/>
  <c r="BC85" s="1"/>
  <c r="BE85" s="1"/>
  <c r="V86"/>
  <c r="AP86"/>
  <c r="AR86" s="1"/>
  <c r="AS86" s="1"/>
  <c r="AZ86"/>
  <c r="BC86" s="1"/>
  <c r="BE86" s="1"/>
  <c r="V90"/>
  <c r="AP90"/>
  <c r="AR90" s="1"/>
  <c r="AS90" s="1"/>
  <c r="AZ90"/>
  <c r="BC90" s="1"/>
  <c r="BE90" s="1"/>
  <c r="V91"/>
  <c r="AP91"/>
  <c r="AR91" s="1"/>
  <c r="AS91" s="1"/>
  <c r="AZ91"/>
  <c r="BC91" s="1"/>
  <c r="BE91" s="1"/>
  <c r="V92"/>
  <c r="AP92"/>
  <c r="AR92" s="1"/>
  <c r="AS92" s="1"/>
  <c r="AZ92"/>
  <c r="BC92" s="1"/>
  <c r="BE92" s="1"/>
  <c r="V93"/>
  <c r="AP93"/>
  <c r="AR93" s="1"/>
  <c r="AS93" s="1"/>
  <c r="AZ93"/>
  <c r="BC93" s="1"/>
  <c r="BE93" s="1"/>
  <c r="V94"/>
  <c r="AP94"/>
  <c r="AR94" s="1"/>
  <c r="AS94" s="1"/>
  <c r="AZ94"/>
  <c r="BC94" s="1"/>
  <c r="BE94" s="1"/>
  <c r="V95"/>
  <c r="AP95"/>
  <c r="AR95" s="1"/>
  <c r="AS95" s="1"/>
  <c r="AZ95"/>
  <c r="BC95" s="1"/>
  <c r="BE95" s="1"/>
  <c r="V96"/>
  <c r="AP96"/>
  <c r="AR96" s="1"/>
  <c r="AS96" s="1"/>
  <c r="J97"/>
  <c r="Y97"/>
  <c r="AA97" s="1"/>
  <c r="AB97" s="1"/>
  <c r="AI97"/>
  <c r="AK97"/>
  <c r="BA97"/>
  <c r="J98"/>
  <c r="Y98"/>
  <c r="AA98" s="1"/>
  <c r="AB98" s="1"/>
  <c r="AI98"/>
  <c r="AK98"/>
  <c r="BA98"/>
  <c r="J102"/>
  <c r="Y102"/>
  <c r="AA102" s="1"/>
  <c r="AB102" s="1"/>
  <c r="AI102"/>
  <c r="AK102"/>
  <c r="BA102"/>
  <c r="J103"/>
  <c r="Y103"/>
  <c r="AA103" s="1"/>
  <c r="AB103" s="1"/>
  <c r="AI103"/>
  <c r="AK103"/>
  <c r="BA103"/>
  <c r="J104"/>
  <c r="Y104"/>
  <c r="AA104" s="1"/>
  <c r="AB104" s="1"/>
  <c r="AI104"/>
  <c r="AK104"/>
  <c r="BA104"/>
  <c r="J105"/>
  <c r="Y105"/>
  <c r="AA105" s="1"/>
  <c r="AB105" s="1"/>
  <c r="AI105"/>
  <c r="AK105"/>
  <c r="BA105"/>
  <c r="J106"/>
  <c r="Y106"/>
  <c r="AA106" s="1"/>
  <c r="AB106" s="1"/>
  <c r="AI106"/>
  <c r="AK106"/>
  <c r="BA106"/>
  <c r="J107"/>
  <c r="Y107"/>
  <c r="AA107" s="1"/>
  <c r="AB107" s="1"/>
  <c r="AI107"/>
  <c r="AK107"/>
  <c r="BA107"/>
  <c r="J108"/>
  <c r="Y108"/>
  <c r="AA108" s="1"/>
  <c r="AB108" s="1"/>
  <c r="AI108"/>
  <c r="AL108" s="1"/>
  <c r="AN108" s="1"/>
  <c r="AK108"/>
  <c r="BA108"/>
  <c r="J109"/>
  <c r="Y109"/>
  <c r="AA109" s="1"/>
  <c r="AB109" s="1"/>
  <c r="AI109"/>
  <c r="AK109"/>
  <c r="BA109"/>
  <c r="J110"/>
  <c r="Y110"/>
  <c r="AA110" s="1"/>
  <c r="AB110" s="1"/>
  <c r="AI110"/>
  <c r="AK110"/>
  <c r="BA110"/>
  <c r="J114"/>
  <c r="Y114"/>
  <c r="AA114" s="1"/>
  <c r="AB114" s="1"/>
  <c r="AI114"/>
  <c r="AK114"/>
  <c r="BA114"/>
  <c r="J115"/>
  <c r="Y115"/>
  <c r="AA115" s="1"/>
  <c r="AB115" s="1"/>
  <c r="AI115"/>
  <c r="AK115"/>
  <c r="BA115"/>
  <c r="J116"/>
  <c r="Y116"/>
  <c r="AA116" s="1"/>
  <c r="AB116" s="1"/>
  <c r="AI116"/>
  <c r="AK116"/>
  <c r="BA116"/>
  <c r="J117"/>
  <c r="Y117"/>
  <c r="AA117" s="1"/>
  <c r="AB117" s="1"/>
  <c r="AI117"/>
  <c r="AL117" s="1"/>
  <c r="AN117" s="1"/>
  <c r="AK117"/>
  <c r="BA117"/>
  <c r="J118"/>
  <c r="Y118"/>
  <c r="AA118" s="1"/>
  <c r="AB118" s="1"/>
  <c r="AI118"/>
  <c r="AK118"/>
  <c r="BA118"/>
  <c r="J119"/>
  <c r="Y119"/>
  <c r="AA119" s="1"/>
  <c r="AB119" s="1"/>
  <c r="AI119"/>
  <c r="AL119" s="1"/>
  <c r="AN119" s="1"/>
  <c r="AK119"/>
  <c r="BA119"/>
  <c r="J120"/>
  <c r="Y120"/>
  <c r="AA120" s="1"/>
  <c r="AB120" s="1"/>
  <c r="AI120"/>
  <c r="AK120"/>
  <c r="BA120"/>
  <c r="J121"/>
  <c r="Y121"/>
  <c r="AA121" s="1"/>
  <c r="AB121" s="1"/>
  <c r="AI121"/>
  <c r="AL121" s="1"/>
  <c r="AN121" s="1"/>
  <c r="AK121"/>
  <c r="BA121"/>
  <c r="J122"/>
  <c r="Y122"/>
  <c r="AA122" s="1"/>
  <c r="AB122" s="1"/>
  <c r="AI122"/>
  <c r="AK122"/>
  <c r="BA122"/>
  <c r="J126"/>
  <c r="Y126"/>
  <c r="AA126" s="1"/>
  <c r="AB126" s="1"/>
  <c r="AI126"/>
  <c r="AL126" s="1"/>
  <c r="AN126" s="1"/>
  <c r="AK126"/>
  <c r="BA126"/>
  <c r="J127"/>
  <c r="Y127"/>
  <c r="AA127" s="1"/>
  <c r="AB127" s="1"/>
  <c r="AI127"/>
  <c r="AK127"/>
  <c r="BA127"/>
  <c r="J128"/>
  <c r="Y128"/>
  <c r="AA128" s="1"/>
  <c r="AB128" s="1"/>
  <c r="AI128"/>
  <c r="AL128" s="1"/>
  <c r="AN128" s="1"/>
  <c r="AK128"/>
  <c r="BA128"/>
  <c r="J129"/>
  <c r="Y129"/>
  <c r="AA129" s="1"/>
  <c r="AB129" s="1"/>
  <c r="AI129"/>
  <c r="AK129"/>
  <c r="BA129"/>
  <c r="J130"/>
  <c r="Y130"/>
  <c r="AA130" s="1"/>
  <c r="AB130" s="1"/>
  <c r="AI130"/>
  <c r="AL130" s="1"/>
  <c r="AN130" s="1"/>
  <c r="AK130"/>
  <c r="BA130"/>
  <c r="J131"/>
  <c r="Y131"/>
  <c r="AA131" s="1"/>
  <c r="AB131" s="1"/>
  <c r="AI131"/>
  <c r="AK131"/>
  <c r="BA131"/>
  <c r="J132"/>
  <c r="Y132"/>
  <c r="AA132" s="1"/>
  <c r="AB132" s="1"/>
  <c r="AI132"/>
  <c r="AL132" s="1"/>
  <c r="AN132" s="1"/>
  <c r="AK132"/>
  <c r="BA132"/>
  <c r="J133"/>
  <c r="Y133"/>
  <c r="AA133" s="1"/>
  <c r="AB133" s="1"/>
  <c r="AI133"/>
  <c r="AK133"/>
  <c r="BA133"/>
  <c r="J134"/>
  <c r="Y134"/>
  <c r="AA134" s="1"/>
  <c r="AB134" s="1"/>
  <c r="AI134"/>
  <c r="AL134" s="1"/>
  <c r="AN134" s="1"/>
  <c r="AK134"/>
  <c r="BA134"/>
  <c r="J138"/>
  <c r="Y138"/>
  <c r="AA138" s="1"/>
  <c r="AB138" s="1"/>
  <c r="AI138"/>
  <c r="AK138"/>
  <c r="BA138"/>
  <c r="J139"/>
  <c r="Y139"/>
  <c r="AA139" s="1"/>
  <c r="AB139" s="1"/>
  <c r="AI139"/>
  <c r="AK139"/>
  <c r="BA139"/>
  <c r="J140"/>
  <c r="Y140"/>
  <c r="AA140" s="1"/>
  <c r="AB140" s="1"/>
  <c r="AI140"/>
  <c r="AK140"/>
  <c r="BA140"/>
  <c r="J141"/>
  <c r="Y141"/>
  <c r="AA141" s="1"/>
  <c r="AB141" s="1"/>
  <c r="AI141"/>
  <c r="AK141"/>
  <c r="BA141"/>
  <c r="J142"/>
  <c r="Y142"/>
  <c r="AI142"/>
  <c r="AL142" s="1"/>
  <c r="AN142" s="1"/>
  <c r="BA142"/>
  <c r="J143"/>
  <c r="Y143"/>
  <c r="AI143"/>
  <c r="AL143" s="1"/>
  <c r="AN143" s="1"/>
  <c r="BA143"/>
  <c r="J144"/>
  <c r="Y144"/>
  <c r="AI144"/>
  <c r="AL144" s="1"/>
  <c r="AN144" s="1"/>
  <c r="BA144"/>
  <c r="J145"/>
  <c r="Y145"/>
  <c r="AI145"/>
  <c r="AL145" s="1"/>
  <c r="AN145" s="1"/>
  <c r="BA145"/>
  <c r="J146"/>
  <c r="Y146"/>
  <c r="AI146"/>
  <c r="AL146" s="1"/>
  <c r="AN146" s="1"/>
  <c r="BA146"/>
  <c r="J150"/>
  <c r="Y150"/>
  <c r="AI150"/>
  <c r="AL150" s="1"/>
  <c r="AN150" s="1"/>
  <c r="BA150"/>
  <c r="J151"/>
  <c r="Y151"/>
  <c r="AI151"/>
  <c r="AL151" s="1"/>
  <c r="AN151" s="1"/>
  <c r="BA151"/>
  <c r="J152"/>
  <c r="Y152"/>
  <c r="AI152"/>
  <c r="AL152" s="1"/>
  <c r="AN152" s="1"/>
  <c r="BA152"/>
  <c r="J153"/>
  <c r="Y153"/>
  <c r="AI153"/>
  <c r="AL153" s="1"/>
  <c r="AN153" s="1"/>
  <c r="BA153"/>
  <c r="J154"/>
  <c r="Y154"/>
  <c r="AI154"/>
  <c r="AL154" s="1"/>
  <c r="AN154" s="1"/>
  <c r="BA154"/>
  <c r="J155"/>
  <c r="Y155"/>
  <c r="AI155"/>
  <c r="AL155" s="1"/>
  <c r="AN155" s="1"/>
  <c r="BA155"/>
  <c r="BB155"/>
  <c r="AZ155"/>
  <c r="BC155" s="1"/>
  <c r="BE155" s="1"/>
  <c r="V97"/>
  <c r="AP97"/>
  <c r="AR97" s="1"/>
  <c r="AS97" s="1"/>
  <c r="AZ97"/>
  <c r="BC97" s="1"/>
  <c r="BE97" s="1"/>
  <c r="V98"/>
  <c r="AP98"/>
  <c r="AR98" s="1"/>
  <c r="AS98" s="1"/>
  <c r="AZ98"/>
  <c r="BC98" s="1"/>
  <c r="BE98" s="1"/>
  <c r="V102"/>
  <c r="AP102"/>
  <c r="AR102" s="1"/>
  <c r="AS102" s="1"/>
  <c r="AZ102"/>
  <c r="BC102" s="1"/>
  <c r="BE102" s="1"/>
  <c r="V103"/>
  <c r="AP103"/>
  <c r="AR103" s="1"/>
  <c r="AS103" s="1"/>
  <c r="AZ103"/>
  <c r="BC103" s="1"/>
  <c r="BE103" s="1"/>
  <c r="V104"/>
  <c r="AP104"/>
  <c r="AR104" s="1"/>
  <c r="AS104" s="1"/>
  <c r="AZ104"/>
  <c r="BC104" s="1"/>
  <c r="BE104" s="1"/>
  <c r="V105"/>
  <c r="AP105"/>
  <c r="AR105" s="1"/>
  <c r="AS105" s="1"/>
  <c r="AZ105"/>
  <c r="BC105" s="1"/>
  <c r="BE105" s="1"/>
  <c r="V106"/>
  <c r="AP106"/>
  <c r="AR106" s="1"/>
  <c r="AS106" s="1"/>
  <c r="AZ106"/>
  <c r="BC106" s="1"/>
  <c r="BE106" s="1"/>
  <c r="V107"/>
  <c r="AP107"/>
  <c r="AR107" s="1"/>
  <c r="AS107" s="1"/>
  <c r="AZ107"/>
  <c r="BC107" s="1"/>
  <c r="BE107" s="1"/>
  <c r="V108"/>
  <c r="AP108"/>
  <c r="AR108" s="1"/>
  <c r="AS108" s="1"/>
  <c r="AZ108"/>
  <c r="BC108" s="1"/>
  <c r="BE108" s="1"/>
  <c r="V109"/>
  <c r="AP109"/>
  <c r="AR109" s="1"/>
  <c r="AS109" s="1"/>
  <c r="AZ109"/>
  <c r="BC109" s="1"/>
  <c r="BE109" s="1"/>
  <c r="V110"/>
  <c r="AP110"/>
  <c r="AR110" s="1"/>
  <c r="AS110" s="1"/>
  <c r="AZ110"/>
  <c r="BC110" s="1"/>
  <c r="BE110" s="1"/>
  <c r="V114"/>
  <c r="AP114"/>
  <c r="AR114" s="1"/>
  <c r="AS114" s="1"/>
  <c r="AZ114"/>
  <c r="BC114" s="1"/>
  <c r="BE114" s="1"/>
  <c r="V115"/>
  <c r="AP115"/>
  <c r="AR115" s="1"/>
  <c r="AS115" s="1"/>
  <c r="AZ115"/>
  <c r="BC115" s="1"/>
  <c r="BE115" s="1"/>
  <c r="V116"/>
  <c r="AP116"/>
  <c r="AR116" s="1"/>
  <c r="AS116" s="1"/>
  <c r="AZ116"/>
  <c r="BC116" s="1"/>
  <c r="BE116" s="1"/>
  <c r="V117"/>
  <c r="AP117"/>
  <c r="AR117" s="1"/>
  <c r="AS117" s="1"/>
  <c r="AZ117"/>
  <c r="BC117" s="1"/>
  <c r="BE117" s="1"/>
  <c r="V118"/>
  <c r="AP118"/>
  <c r="AR118" s="1"/>
  <c r="AS118" s="1"/>
  <c r="AZ118"/>
  <c r="BC118" s="1"/>
  <c r="BE118" s="1"/>
  <c r="V119"/>
  <c r="AP119"/>
  <c r="AR119" s="1"/>
  <c r="AS119" s="1"/>
  <c r="AZ119"/>
  <c r="BC119" s="1"/>
  <c r="BE119" s="1"/>
  <c r="V120"/>
  <c r="AP120"/>
  <c r="AR120" s="1"/>
  <c r="AS120" s="1"/>
  <c r="AZ120"/>
  <c r="BC120" s="1"/>
  <c r="BE120" s="1"/>
  <c r="V121"/>
  <c r="AP121"/>
  <c r="AR121" s="1"/>
  <c r="AS121" s="1"/>
  <c r="AZ121"/>
  <c r="BC121" s="1"/>
  <c r="BE121" s="1"/>
  <c r="V122"/>
  <c r="AP122"/>
  <c r="AR122" s="1"/>
  <c r="AS122" s="1"/>
  <c r="AZ122"/>
  <c r="BC122" s="1"/>
  <c r="BE122" s="1"/>
  <c r="V126"/>
  <c r="AP126"/>
  <c r="AR126" s="1"/>
  <c r="AS126" s="1"/>
  <c r="AZ126"/>
  <c r="BC126" s="1"/>
  <c r="BE126" s="1"/>
  <c r="V127"/>
  <c r="AP127"/>
  <c r="AR127" s="1"/>
  <c r="AS127" s="1"/>
  <c r="AZ127"/>
  <c r="BC127" s="1"/>
  <c r="BE127" s="1"/>
  <c r="V128"/>
  <c r="AP128"/>
  <c r="AR128" s="1"/>
  <c r="AS128" s="1"/>
  <c r="AZ128"/>
  <c r="BC128" s="1"/>
  <c r="BE128" s="1"/>
  <c r="V129"/>
  <c r="AP129"/>
  <c r="AR129" s="1"/>
  <c r="AS129" s="1"/>
  <c r="AZ129"/>
  <c r="BC129" s="1"/>
  <c r="BE129" s="1"/>
  <c r="V130"/>
  <c r="AP130"/>
  <c r="AR130" s="1"/>
  <c r="AS130" s="1"/>
  <c r="AZ130"/>
  <c r="BC130" s="1"/>
  <c r="BE130" s="1"/>
  <c r="V131"/>
  <c r="AP131"/>
  <c r="AR131" s="1"/>
  <c r="AS131" s="1"/>
  <c r="AZ131"/>
  <c r="BC131" s="1"/>
  <c r="BE131" s="1"/>
  <c r="V132"/>
  <c r="AP132"/>
  <c r="AR132" s="1"/>
  <c r="AS132" s="1"/>
  <c r="AZ132"/>
  <c r="BC132" s="1"/>
  <c r="BE132" s="1"/>
  <c r="V133"/>
  <c r="AP133"/>
  <c r="AR133" s="1"/>
  <c r="AS133" s="1"/>
  <c r="AZ133"/>
  <c r="BC133" s="1"/>
  <c r="BE133" s="1"/>
  <c r="V134"/>
  <c r="AP134"/>
  <c r="AR134" s="1"/>
  <c r="AS134" s="1"/>
  <c r="AZ134"/>
  <c r="BC134" s="1"/>
  <c r="BE134" s="1"/>
  <c r="V138"/>
  <c r="AP138"/>
  <c r="AR138" s="1"/>
  <c r="AS138" s="1"/>
  <c r="AZ138"/>
  <c r="BC138" s="1"/>
  <c r="BE138" s="1"/>
  <c r="V139"/>
  <c r="AP139"/>
  <c r="AR139" s="1"/>
  <c r="AS139" s="1"/>
  <c r="AZ139"/>
  <c r="BC139" s="1"/>
  <c r="BE139" s="1"/>
  <c r="V140"/>
  <c r="AP140"/>
  <c r="AR140" s="1"/>
  <c r="AS140" s="1"/>
  <c r="AZ140"/>
  <c r="BC140" s="1"/>
  <c r="BE140" s="1"/>
  <c r="V141"/>
  <c r="AP141"/>
  <c r="AR141" s="1"/>
  <c r="AS141" s="1"/>
  <c r="AZ141"/>
  <c r="BC141" s="1"/>
  <c r="BE141" s="1"/>
  <c r="V142"/>
  <c r="Z142"/>
  <c r="AP142"/>
  <c r="AR142" s="1"/>
  <c r="AS142" s="1"/>
  <c r="AZ142"/>
  <c r="BC142" s="1"/>
  <c r="BE142" s="1"/>
  <c r="V143"/>
  <c r="Z143"/>
  <c r="AP143"/>
  <c r="AR143" s="1"/>
  <c r="AS143" s="1"/>
  <c r="AZ143"/>
  <c r="BC143" s="1"/>
  <c r="BE143" s="1"/>
  <c r="V144"/>
  <c r="Z144"/>
  <c r="AP144"/>
  <c r="AR144" s="1"/>
  <c r="AS144" s="1"/>
  <c r="AZ144"/>
  <c r="BC144" s="1"/>
  <c r="BE144" s="1"/>
  <c r="V145"/>
  <c r="Z145"/>
  <c r="AP145"/>
  <c r="AR145" s="1"/>
  <c r="AS145" s="1"/>
  <c r="AZ145"/>
  <c r="BC145" s="1"/>
  <c r="BE145" s="1"/>
  <c r="V146"/>
  <c r="Z146"/>
  <c r="AP146"/>
  <c r="AR146" s="1"/>
  <c r="AS146" s="1"/>
  <c r="AZ146"/>
  <c r="BC146" s="1"/>
  <c r="BE146" s="1"/>
  <c r="V150"/>
  <c r="Z150"/>
  <c r="AP150"/>
  <c r="AR150" s="1"/>
  <c r="AS150" s="1"/>
  <c r="AZ150"/>
  <c r="BC150" s="1"/>
  <c r="BE150" s="1"/>
  <c r="V151"/>
  <c r="Z151"/>
  <c r="AP151"/>
  <c r="AR151" s="1"/>
  <c r="AS151" s="1"/>
  <c r="AZ151"/>
  <c r="BC151" s="1"/>
  <c r="BE151" s="1"/>
  <c r="V152"/>
  <c r="Z152"/>
  <c r="AP152"/>
  <c r="AR152" s="1"/>
  <c r="AS152" s="1"/>
  <c r="AZ152"/>
  <c r="BC152" s="1"/>
  <c r="BE152" s="1"/>
  <c r="V153"/>
  <c r="Z153"/>
  <c r="AP153"/>
  <c r="AR153" s="1"/>
  <c r="AS153" s="1"/>
  <c r="AZ153"/>
  <c r="BC153" s="1"/>
  <c r="BE153" s="1"/>
  <c r="V154"/>
  <c r="Z154"/>
  <c r="AP154"/>
  <c r="AR154" s="1"/>
  <c r="AS154" s="1"/>
  <c r="AZ154"/>
  <c r="BC154" s="1"/>
  <c r="BE154" s="1"/>
  <c r="V155"/>
  <c r="Z155"/>
  <c r="AP155"/>
  <c r="AR155" s="1"/>
  <c r="AS155" s="1"/>
  <c r="BB182"/>
  <c r="AZ182"/>
  <c r="AP182"/>
  <c r="AR182" s="1"/>
  <c r="AS182" s="1"/>
  <c r="BA182"/>
  <c r="V156"/>
  <c r="AJ156"/>
  <c r="AP156"/>
  <c r="AR156" s="1"/>
  <c r="AS156" s="1"/>
  <c r="AZ156"/>
  <c r="BB156"/>
  <c r="V157"/>
  <c r="AJ157"/>
  <c r="AP157"/>
  <c r="AR157" s="1"/>
  <c r="AS157" s="1"/>
  <c r="AZ157"/>
  <c r="BC157" s="1"/>
  <c r="BE157" s="1"/>
  <c r="BB157"/>
  <c r="V158"/>
  <c r="AJ158"/>
  <c r="AP158"/>
  <c r="AR158" s="1"/>
  <c r="AS158" s="1"/>
  <c r="AZ158"/>
  <c r="BB158"/>
  <c r="V162"/>
  <c r="AJ162"/>
  <c r="AP162"/>
  <c r="AR162" s="1"/>
  <c r="AS162" s="1"/>
  <c r="AZ162"/>
  <c r="BB162"/>
  <c r="V163"/>
  <c r="AJ163"/>
  <c r="AP163"/>
  <c r="AR163" s="1"/>
  <c r="AS163" s="1"/>
  <c r="AZ163"/>
  <c r="BB163"/>
  <c r="V164"/>
  <c r="AJ164"/>
  <c r="AP164"/>
  <c r="AR164" s="1"/>
  <c r="AS164" s="1"/>
  <c r="AZ164"/>
  <c r="BC164" s="1"/>
  <c r="BE164" s="1"/>
  <c r="BB164"/>
  <c r="V165"/>
  <c r="AJ165"/>
  <c r="AP165"/>
  <c r="AR165" s="1"/>
  <c r="AS165" s="1"/>
  <c r="AZ165"/>
  <c r="BB165"/>
  <c r="V166"/>
  <c r="AJ166"/>
  <c r="AP166"/>
  <c r="AR166" s="1"/>
  <c r="AS166" s="1"/>
  <c r="AZ166"/>
  <c r="BC166" s="1"/>
  <c r="BE166" s="1"/>
  <c r="BB166"/>
  <c r="V167"/>
  <c r="AJ167"/>
  <c r="AP167"/>
  <c r="AR167" s="1"/>
  <c r="AS167" s="1"/>
  <c r="AZ167"/>
  <c r="BB167"/>
  <c r="V168"/>
  <c r="AJ168"/>
  <c r="AP168"/>
  <c r="AR168" s="1"/>
  <c r="AS168" s="1"/>
  <c r="AZ168"/>
  <c r="BC168" s="1"/>
  <c r="BE168" s="1"/>
  <c r="BB168"/>
  <c r="V169"/>
  <c r="AJ169"/>
  <c r="AP169"/>
  <c r="AR169" s="1"/>
  <c r="AS169" s="1"/>
  <c r="AZ169"/>
  <c r="BB169"/>
  <c r="V170"/>
  <c r="AJ170"/>
  <c r="AP170"/>
  <c r="AR170" s="1"/>
  <c r="AS170" s="1"/>
  <c r="AZ170"/>
  <c r="BC170" s="1"/>
  <c r="BE170" s="1"/>
  <c r="BB170"/>
  <c r="V174"/>
  <c r="AJ174"/>
  <c r="AP174"/>
  <c r="AR174" s="1"/>
  <c r="AS174" s="1"/>
  <c r="AZ174"/>
  <c r="BB174"/>
  <c r="V175"/>
  <c r="AJ175"/>
  <c r="AP175"/>
  <c r="AR175" s="1"/>
  <c r="AS175" s="1"/>
  <c r="AZ175"/>
  <c r="BC175" s="1"/>
  <c r="BE175" s="1"/>
  <c r="BB175"/>
  <c r="V176"/>
  <c r="AJ176"/>
  <c r="AP176"/>
  <c r="AR176" s="1"/>
  <c r="AS176" s="1"/>
  <c r="AZ176"/>
  <c r="BB176"/>
  <c r="V177"/>
  <c r="AJ177"/>
  <c r="AP177"/>
  <c r="AR177" s="1"/>
  <c r="AS177" s="1"/>
  <c r="AZ177"/>
  <c r="BC177" s="1"/>
  <c r="BE177" s="1"/>
  <c r="BB177"/>
  <c r="V178"/>
  <c r="AJ178"/>
  <c r="AP178"/>
  <c r="AR178" s="1"/>
  <c r="AS178" s="1"/>
  <c r="AZ178"/>
  <c r="BB178"/>
  <c r="V179"/>
  <c r="AJ179"/>
  <c r="AP179"/>
  <c r="AR179" s="1"/>
  <c r="AS179" s="1"/>
  <c r="AZ179"/>
  <c r="BC179" s="1"/>
  <c r="BE179" s="1"/>
  <c r="BB179"/>
  <c r="V180"/>
  <c r="AJ180"/>
  <c r="AP180"/>
  <c r="AR180" s="1"/>
  <c r="AS180" s="1"/>
  <c r="AZ180"/>
  <c r="BB180"/>
  <c r="V181"/>
  <c r="AJ181"/>
  <c r="AP181"/>
  <c r="AR181" s="1"/>
  <c r="AS181" s="1"/>
  <c r="AZ181"/>
  <c r="BC181" s="1"/>
  <c r="BE181" s="1"/>
  <c r="BB181"/>
  <c r="V182"/>
  <c r="AJ182"/>
  <c r="J156"/>
  <c r="Y156"/>
  <c r="AA156" s="1"/>
  <c r="AB156" s="1"/>
  <c r="AI156"/>
  <c r="AL156" s="1"/>
  <c r="AN156" s="1"/>
  <c r="J157"/>
  <c r="Y157"/>
  <c r="AA157" s="1"/>
  <c r="AB157" s="1"/>
  <c r="AI157"/>
  <c r="AL157" s="1"/>
  <c r="AN157" s="1"/>
  <c r="J158"/>
  <c r="Y158"/>
  <c r="AA158" s="1"/>
  <c r="AB158" s="1"/>
  <c r="AI158"/>
  <c r="AL158" s="1"/>
  <c r="AN158" s="1"/>
  <c r="J162"/>
  <c r="Y162"/>
  <c r="AA162" s="1"/>
  <c r="AB162" s="1"/>
  <c r="AI162"/>
  <c r="AL162" s="1"/>
  <c r="AN162" s="1"/>
  <c r="J163"/>
  <c r="Y163"/>
  <c r="AA163" s="1"/>
  <c r="AB163" s="1"/>
  <c r="AI163"/>
  <c r="AL163" s="1"/>
  <c r="AN163" s="1"/>
  <c r="J164"/>
  <c r="Y164"/>
  <c r="AA164" s="1"/>
  <c r="AB164" s="1"/>
  <c r="AI164"/>
  <c r="AL164" s="1"/>
  <c r="AN164" s="1"/>
  <c r="J165"/>
  <c r="Y165"/>
  <c r="AA165" s="1"/>
  <c r="AB165" s="1"/>
  <c r="AI165"/>
  <c r="AL165" s="1"/>
  <c r="AN165" s="1"/>
  <c r="J166"/>
  <c r="Y166"/>
  <c r="AA166" s="1"/>
  <c r="AB166" s="1"/>
  <c r="AI166"/>
  <c r="AL166" s="1"/>
  <c r="AN166" s="1"/>
  <c r="J167"/>
  <c r="Y167"/>
  <c r="AA167" s="1"/>
  <c r="AB167" s="1"/>
  <c r="AI167"/>
  <c r="AL167" s="1"/>
  <c r="AN167" s="1"/>
  <c r="J168"/>
  <c r="Y168"/>
  <c r="AA168" s="1"/>
  <c r="AB168" s="1"/>
  <c r="AI168"/>
  <c r="AL168" s="1"/>
  <c r="AN168" s="1"/>
  <c r="J169"/>
  <c r="Y169"/>
  <c r="AA169" s="1"/>
  <c r="AB169" s="1"/>
  <c r="AI169"/>
  <c r="AL169" s="1"/>
  <c r="AN169" s="1"/>
  <c r="J170"/>
  <c r="Y170"/>
  <c r="AA170" s="1"/>
  <c r="AB170" s="1"/>
  <c r="AI170"/>
  <c r="AL170" s="1"/>
  <c r="AN170" s="1"/>
  <c r="J174"/>
  <c r="Y174"/>
  <c r="AA174" s="1"/>
  <c r="AB174" s="1"/>
  <c r="AI174"/>
  <c r="AL174" s="1"/>
  <c r="AN174" s="1"/>
  <c r="J175"/>
  <c r="Y175"/>
  <c r="AA175" s="1"/>
  <c r="AB175" s="1"/>
  <c r="AI175"/>
  <c r="AL175" s="1"/>
  <c r="AN175" s="1"/>
  <c r="J176"/>
  <c r="Y176"/>
  <c r="AA176" s="1"/>
  <c r="AB176" s="1"/>
  <c r="AI176"/>
  <c r="AL176" s="1"/>
  <c r="AN176" s="1"/>
  <c r="J177"/>
  <c r="Y177"/>
  <c r="AA177" s="1"/>
  <c r="AB177" s="1"/>
  <c r="AI177"/>
  <c r="AL177" s="1"/>
  <c r="AN177" s="1"/>
  <c r="J178"/>
  <c r="Y178"/>
  <c r="AA178" s="1"/>
  <c r="AB178" s="1"/>
  <c r="AI178"/>
  <c r="AL178" s="1"/>
  <c r="AN178" s="1"/>
  <c r="J179"/>
  <c r="Y179"/>
  <c r="AA179" s="1"/>
  <c r="AB179" s="1"/>
  <c r="AI179"/>
  <c r="AL179" s="1"/>
  <c r="AN179" s="1"/>
  <c r="J180"/>
  <c r="Y180"/>
  <c r="AA180" s="1"/>
  <c r="AB180" s="1"/>
  <c r="AI180"/>
  <c r="AL180" s="1"/>
  <c r="AN180" s="1"/>
  <c r="J181"/>
  <c r="Y181"/>
  <c r="AA181" s="1"/>
  <c r="AB181" s="1"/>
  <c r="AI181"/>
  <c r="AL181" s="1"/>
  <c r="AN181" s="1"/>
  <c r="J182"/>
  <c r="Y182"/>
  <c r="AA182" s="1"/>
  <c r="AB182" s="1"/>
  <c r="AI182"/>
  <c r="AL182" s="1"/>
  <c r="AN182" s="1"/>
  <c r="J186"/>
  <c r="Y186"/>
  <c r="AA186" s="1"/>
  <c r="AB186" s="1"/>
  <c r="AI186"/>
  <c r="AK186"/>
  <c r="BA186"/>
  <c r="J187"/>
  <c r="Y187"/>
  <c r="AA187" s="1"/>
  <c r="AB187" s="1"/>
  <c r="AI187"/>
  <c r="AK187"/>
  <c r="BA187"/>
  <c r="J188"/>
  <c r="Y188"/>
  <c r="AA188" s="1"/>
  <c r="AB188" s="1"/>
  <c r="AI188"/>
  <c r="AK188"/>
  <c r="BA188"/>
  <c r="J189"/>
  <c r="Y189"/>
  <c r="AA189" s="1"/>
  <c r="AB189" s="1"/>
  <c r="AI189"/>
  <c r="AK189"/>
  <c r="BA189"/>
  <c r="J190"/>
  <c r="Y190"/>
  <c r="AA190" s="1"/>
  <c r="AB190" s="1"/>
  <c r="AI190"/>
  <c r="AK190"/>
  <c r="BA190"/>
  <c r="J191"/>
  <c r="Y191"/>
  <c r="AA191" s="1"/>
  <c r="AB191" s="1"/>
  <c r="AI191"/>
  <c r="AK191"/>
  <c r="BA191"/>
  <c r="J192"/>
  <c r="Y192"/>
  <c r="AA192" s="1"/>
  <c r="AB192" s="1"/>
  <c r="AI192"/>
  <c r="AK192"/>
  <c r="BA192"/>
  <c r="J193"/>
  <c r="Y193"/>
  <c r="AA193" s="1"/>
  <c r="AB193" s="1"/>
  <c r="AI193"/>
  <c r="AK193"/>
  <c r="BA193"/>
  <c r="J194"/>
  <c r="Y194"/>
  <c r="AA194" s="1"/>
  <c r="AB194" s="1"/>
  <c r="AI194"/>
  <c r="AK194"/>
  <c r="BA194"/>
  <c r="Y198"/>
  <c r="AA198" s="1"/>
  <c r="AB198" s="1"/>
  <c r="AI198"/>
  <c r="AK198"/>
  <c r="Y199"/>
  <c r="AA199" s="1"/>
  <c r="AB199" s="1"/>
  <c r="AI199"/>
  <c r="AK199"/>
  <c r="Y200"/>
  <c r="AA200" s="1"/>
  <c r="AB200" s="1"/>
  <c r="AI200"/>
  <c r="AK200"/>
  <c r="Y201"/>
  <c r="AA201" s="1"/>
  <c r="AB201" s="1"/>
  <c r="AI201"/>
  <c r="AK201"/>
  <c r="Y202"/>
  <c r="AA202" s="1"/>
  <c r="AB202" s="1"/>
  <c r="AI202"/>
  <c r="AK202"/>
  <c r="Y203"/>
  <c r="AA203" s="1"/>
  <c r="AB203" s="1"/>
  <c r="AI203"/>
  <c r="AK203"/>
  <c r="Y204"/>
  <c r="AA204" s="1"/>
  <c r="AB204" s="1"/>
  <c r="AI204"/>
  <c r="AK204"/>
  <c r="Y205"/>
  <c r="AA205" s="1"/>
  <c r="AB205" s="1"/>
  <c r="AI205"/>
  <c r="AK205"/>
  <c r="Y206"/>
  <c r="AA206" s="1"/>
  <c r="AB206" s="1"/>
  <c r="AI206"/>
  <c r="AK206"/>
  <c r="J210"/>
  <c r="Z210"/>
  <c r="AA210" s="1"/>
  <c r="AB210" s="1"/>
  <c r="J211"/>
  <c r="Z211"/>
  <c r="AA211" s="1"/>
  <c r="AB211" s="1"/>
  <c r="J212"/>
  <c r="Z212"/>
  <c r="AA212" s="1"/>
  <c r="AB212" s="1"/>
  <c r="J213"/>
  <c r="Z213"/>
  <c r="AA213" s="1"/>
  <c r="AB213" s="1"/>
  <c r="J214"/>
  <c r="Z214"/>
  <c r="AA214" s="1"/>
  <c r="AB214" s="1"/>
  <c r="J215"/>
  <c r="Z215"/>
  <c r="AA215" s="1"/>
  <c r="AB215" s="1"/>
  <c r="J216"/>
  <c r="Z216"/>
  <c r="AA216" s="1"/>
  <c r="AB216" s="1"/>
  <c r="J217"/>
  <c r="Z217"/>
  <c r="AA217" s="1"/>
  <c r="AB217" s="1"/>
  <c r="J218"/>
  <c r="Z218"/>
  <c r="AA218" s="1"/>
  <c r="AB218" s="1"/>
  <c r="V186"/>
  <c r="AP186"/>
  <c r="AR186" s="1"/>
  <c r="AS186" s="1"/>
  <c r="AZ186"/>
  <c r="BC186" s="1"/>
  <c r="BE186" s="1"/>
  <c r="V187"/>
  <c r="AP187"/>
  <c r="AR187" s="1"/>
  <c r="AS187" s="1"/>
  <c r="AZ187"/>
  <c r="BC187" s="1"/>
  <c r="BE187" s="1"/>
  <c r="V188"/>
  <c r="AP188"/>
  <c r="AR188" s="1"/>
  <c r="AS188" s="1"/>
  <c r="AZ188"/>
  <c r="BC188" s="1"/>
  <c r="BE188" s="1"/>
  <c r="V189"/>
  <c r="AP189"/>
  <c r="AR189" s="1"/>
  <c r="AS189" s="1"/>
  <c r="AZ189"/>
  <c r="BC189" s="1"/>
  <c r="BE189" s="1"/>
  <c r="V190"/>
  <c r="AP190"/>
  <c r="AR190" s="1"/>
  <c r="AS190" s="1"/>
  <c r="AZ190"/>
  <c r="BC190" s="1"/>
  <c r="BE190" s="1"/>
  <c r="V191"/>
  <c r="AP191"/>
  <c r="AR191" s="1"/>
  <c r="AS191" s="1"/>
  <c r="AZ191"/>
  <c r="BC191" s="1"/>
  <c r="BE191" s="1"/>
  <c r="V192"/>
  <c r="AP192"/>
  <c r="AR192" s="1"/>
  <c r="AS192" s="1"/>
  <c r="AZ192"/>
  <c r="BC192" s="1"/>
  <c r="BE192" s="1"/>
  <c r="V193"/>
  <c r="AP193"/>
  <c r="AR193" s="1"/>
  <c r="AS193" s="1"/>
  <c r="AZ193"/>
  <c r="BC193" s="1"/>
  <c r="BE193" s="1"/>
  <c r="V194"/>
  <c r="AP194"/>
  <c r="AR194" s="1"/>
  <c r="AS194" s="1"/>
  <c r="AZ194"/>
  <c r="BC194" s="1"/>
  <c r="BE194" s="1"/>
  <c r="J198"/>
  <c r="J199"/>
  <c r="J200"/>
  <c r="J201"/>
  <c r="J202"/>
  <c r="J203"/>
  <c r="J204"/>
  <c r="J205"/>
  <c r="J206"/>
  <c r="AI210"/>
  <c r="AL210" s="1"/>
  <c r="AN210" s="1"/>
  <c r="AI211"/>
  <c r="AL211" s="1"/>
  <c r="AN211" s="1"/>
  <c r="AI212"/>
  <c r="AL212" s="1"/>
  <c r="AN212" s="1"/>
  <c r="AI213"/>
  <c r="AL213" s="1"/>
  <c r="AN213" s="1"/>
  <c r="AI214"/>
  <c r="AL214" s="1"/>
  <c r="AN214" s="1"/>
  <c r="AI215"/>
  <c r="AL215" s="1"/>
  <c r="AN215" s="1"/>
  <c r="AI216"/>
  <c r="AL216" s="1"/>
  <c r="AN216" s="1"/>
  <c r="AI217"/>
  <c r="AL217" s="1"/>
  <c r="AN217" s="1"/>
  <c r="AI218"/>
  <c r="AL218" s="1"/>
  <c r="AN218" s="1"/>
  <c r="AL92" l="1"/>
  <c r="AN92" s="1"/>
  <c r="AL90"/>
  <c r="AN90" s="1"/>
  <c r="AL68"/>
  <c r="AN68" s="1"/>
  <c r="AL188"/>
  <c r="AN188" s="1"/>
  <c r="AL186"/>
  <c r="AN186" s="1"/>
  <c r="AL18"/>
  <c r="AN18" s="1"/>
  <c r="AL13"/>
  <c r="AN13" s="1"/>
  <c r="AL11"/>
  <c r="AN11" s="1"/>
  <c r="AL9"/>
  <c r="AN9" s="1"/>
  <c r="AL7"/>
  <c r="AN7" s="1"/>
  <c r="J7" s="1"/>
  <c r="J207"/>
  <c r="AL205"/>
  <c r="AN205" s="1"/>
  <c r="AL203"/>
  <c r="AN203" s="1"/>
  <c r="AL201"/>
  <c r="AN201" s="1"/>
  <c r="AL199"/>
  <c r="AN199" s="1"/>
  <c r="AL193"/>
  <c r="AN193" s="1"/>
  <c r="AL191"/>
  <c r="AN191" s="1"/>
  <c r="AL189"/>
  <c r="AN189" s="1"/>
  <c r="AL187"/>
  <c r="AN187" s="1"/>
  <c r="J183"/>
  <c r="C245" s="1"/>
  <c r="V183"/>
  <c r="C263" s="1"/>
  <c r="BC162"/>
  <c r="BE162" s="1"/>
  <c r="V159"/>
  <c r="C261" s="1"/>
  <c r="V147"/>
  <c r="C260" s="1"/>
  <c r="V123"/>
  <c r="C258" s="1"/>
  <c r="AA155"/>
  <c r="AB155" s="1"/>
  <c r="AA154"/>
  <c r="AB154" s="1"/>
  <c r="AA153"/>
  <c r="AB153" s="1"/>
  <c r="AA152"/>
  <c r="AB152" s="1"/>
  <c r="AA151"/>
  <c r="AB151" s="1"/>
  <c r="AA150"/>
  <c r="AB150" s="1"/>
  <c r="AA146"/>
  <c r="AB146" s="1"/>
  <c r="AA145"/>
  <c r="AB145" s="1"/>
  <c r="AA144"/>
  <c r="AB144" s="1"/>
  <c r="AA143"/>
  <c r="AB143" s="1"/>
  <c r="AA142"/>
  <c r="AB142" s="1"/>
  <c r="AL141"/>
  <c r="AN141" s="1"/>
  <c r="AL139"/>
  <c r="AN139" s="1"/>
  <c r="J135"/>
  <c r="C241" s="1"/>
  <c r="AL115"/>
  <c r="AN115" s="1"/>
  <c r="AL110"/>
  <c r="AN110" s="1"/>
  <c r="AL106"/>
  <c r="AN106" s="1"/>
  <c r="AL104"/>
  <c r="AN104" s="1"/>
  <c r="AL102"/>
  <c r="AN102" s="1"/>
  <c r="J111"/>
  <c r="C239" s="1"/>
  <c r="AL97"/>
  <c r="AN97" s="1"/>
  <c r="V99"/>
  <c r="C256" s="1"/>
  <c r="V75"/>
  <c r="C254" s="1"/>
  <c r="AL95"/>
  <c r="AN95" s="1"/>
  <c r="AL93"/>
  <c r="AN93" s="1"/>
  <c r="AL91"/>
  <c r="AN91" s="1"/>
  <c r="AL86"/>
  <c r="AN86" s="1"/>
  <c r="AL84"/>
  <c r="AN84" s="1"/>
  <c r="AL82"/>
  <c r="AN82" s="1"/>
  <c r="J87"/>
  <c r="C237" s="1"/>
  <c r="AL73"/>
  <c r="AN73" s="1"/>
  <c r="AL71"/>
  <c r="AN71" s="1"/>
  <c r="AL69"/>
  <c r="AN69" s="1"/>
  <c r="AL67"/>
  <c r="AN67" s="1"/>
  <c r="AL62"/>
  <c r="AN62" s="1"/>
  <c r="J63"/>
  <c r="C235" s="1"/>
  <c r="V51"/>
  <c r="C252" s="1"/>
  <c r="V39"/>
  <c r="C251" s="1"/>
  <c r="V27"/>
  <c r="C250" s="1"/>
  <c r="J51"/>
  <c r="C234" s="1"/>
  <c r="J39"/>
  <c r="C233" s="1"/>
  <c r="V195"/>
  <c r="C264" s="1"/>
  <c r="J219"/>
  <c r="AL206"/>
  <c r="AN206" s="1"/>
  <c r="AL204"/>
  <c r="AN204" s="1"/>
  <c r="AL202"/>
  <c r="AN202" s="1"/>
  <c r="AL200"/>
  <c r="AN200" s="1"/>
  <c r="AL198"/>
  <c r="AN198" s="1"/>
  <c r="AL194"/>
  <c r="AN194" s="1"/>
  <c r="AL192"/>
  <c r="AN192" s="1"/>
  <c r="AL190"/>
  <c r="AN190" s="1"/>
  <c r="J195"/>
  <c r="C246" s="1"/>
  <c r="J171"/>
  <c r="C244" s="1"/>
  <c r="BC180"/>
  <c r="BE180" s="1"/>
  <c r="BC178"/>
  <c r="BE178" s="1"/>
  <c r="BC176"/>
  <c r="BE176" s="1"/>
  <c r="BC174"/>
  <c r="BE174" s="1"/>
  <c r="BC169"/>
  <c r="BE169" s="1"/>
  <c r="BC167"/>
  <c r="BE167" s="1"/>
  <c r="BC165"/>
  <c r="BE165" s="1"/>
  <c r="BC163"/>
  <c r="BE163" s="1"/>
  <c r="V171"/>
  <c r="C262" s="1"/>
  <c r="BC158"/>
  <c r="BE158" s="1"/>
  <c r="BC156"/>
  <c r="BE156" s="1"/>
  <c r="BC182"/>
  <c r="BE182" s="1"/>
  <c r="V135"/>
  <c r="C259" s="1"/>
  <c r="V111"/>
  <c r="C257" s="1"/>
  <c r="J159"/>
  <c r="C243" s="1"/>
  <c r="AL140"/>
  <c r="AN140" s="1"/>
  <c r="AL138"/>
  <c r="AN138" s="1"/>
  <c r="J147"/>
  <c r="C242" s="1"/>
  <c r="AL133"/>
  <c r="AN133" s="1"/>
  <c r="AL131"/>
  <c r="AN131" s="1"/>
  <c r="AL129"/>
  <c r="AN129" s="1"/>
  <c r="AL127"/>
  <c r="AN127" s="1"/>
  <c r="AL122"/>
  <c r="AN122" s="1"/>
  <c r="AL120"/>
  <c r="AN120" s="1"/>
  <c r="AL118"/>
  <c r="AN118" s="1"/>
  <c r="AL116"/>
  <c r="AN116" s="1"/>
  <c r="AL114"/>
  <c r="AN114" s="1"/>
  <c r="J123"/>
  <c r="C240" s="1"/>
  <c r="AL109"/>
  <c r="AN109" s="1"/>
  <c r="AL107"/>
  <c r="AN107" s="1"/>
  <c r="AL105"/>
  <c r="AN105" s="1"/>
  <c r="AL103"/>
  <c r="AN103" s="1"/>
  <c r="AL98"/>
  <c r="AN98" s="1"/>
  <c r="V87"/>
  <c r="C255" s="1"/>
  <c r="V63"/>
  <c r="C253" s="1"/>
  <c r="AL96"/>
  <c r="AN96" s="1"/>
  <c r="AL94"/>
  <c r="AN94" s="1"/>
  <c r="J99"/>
  <c r="C238" s="1"/>
  <c r="AL85"/>
  <c r="AN85" s="1"/>
  <c r="AL83"/>
  <c r="AN83" s="1"/>
  <c r="AL81"/>
  <c r="AN81" s="1"/>
  <c r="AL79"/>
  <c r="AN79" s="1"/>
  <c r="AL74"/>
  <c r="AN74" s="1"/>
  <c r="AL72"/>
  <c r="AN72" s="1"/>
  <c r="AL70"/>
  <c r="AN70" s="1"/>
  <c r="AL66"/>
  <c r="AN66" s="1"/>
  <c r="J75"/>
  <c r="C236" s="1"/>
  <c r="AL61"/>
  <c r="AN61" s="1"/>
  <c r="AL59"/>
  <c r="AN59" s="1"/>
  <c r="AL57"/>
  <c r="AN57" s="1"/>
  <c r="AL55"/>
  <c r="AN55" s="1"/>
  <c r="AL50"/>
  <c r="AN50" s="1"/>
  <c r="AL48"/>
  <c r="AN48" s="1"/>
  <c r="AL46"/>
  <c r="AN46" s="1"/>
  <c r="AL44"/>
  <c r="AN44" s="1"/>
  <c r="V15"/>
  <c r="C249" s="1"/>
  <c r="AA43"/>
  <c r="AB43" s="1"/>
  <c r="AA42"/>
  <c r="AB42" s="1"/>
  <c r="AA38"/>
  <c r="AB38" s="1"/>
  <c r="AA37"/>
  <c r="AB37" s="1"/>
  <c r="AA36"/>
  <c r="AB36" s="1"/>
  <c r="AA35"/>
  <c r="AB35" s="1"/>
  <c r="AA34"/>
  <c r="AB34" s="1"/>
  <c r="AA33"/>
  <c r="AB33" s="1"/>
  <c r="AA32"/>
  <c r="AB32" s="1"/>
  <c r="AA31"/>
  <c r="AB31" s="1"/>
  <c r="AA30"/>
  <c r="AB30" s="1"/>
  <c r="AA26"/>
  <c r="AB26" s="1"/>
  <c r="AA25"/>
  <c r="AB25" s="1"/>
  <c r="AA24"/>
  <c r="AB24" s="1"/>
  <c r="AA23"/>
  <c r="AB23" s="1"/>
  <c r="AA22"/>
  <c r="AB22" s="1"/>
  <c r="AA21"/>
  <c r="AB21" s="1"/>
  <c r="AA20"/>
  <c r="AB20" s="1"/>
  <c r="J20" s="1"/>
  <c r="J27" s="1"/>
  <c r="C232" s="1"/>
  <c r="AL19"/>
  <c r="AN19" s="1"/>
  <c r="AL14"/>
  <c r="AN14" s="1"/>
  <c r="AL12"/>
  <c r="AN12" s="1"/>
  <c r="AL10"/>
  <c r="AN10" s="1"/>
  <c r="AL8"/>
  <c r="AN8" s="1"/>
  <c r="AL6"/>
  <c r="AN6" s="1"/>
  <c r="J6" s="1"/>
  <c r="J15" l="1"/>
  <c r="C231" s="1"/>
  <c r="C266" s="1"/>
  <c r="C248"/>
  <c r="V197"/>
  <c r="O224" s="1"/>
  <c r="C247"/>
  <c r="J221"/>
  <c r="O223" s="1"/>
  <c r="O226" s="1"/>
  <c r="C268" s="1"/>
</calcChain>
</file>

<file path=xl/sharedStrings.xml><?xml version="1.0" encoding="utf-8"?>
<sst xmlns="http://schemas.openxmlformats.org/spreadsheetml/2006/main" count="890" uniqueCount="75">
  <si>
    <t>Name:</t>
  </si>
  <si>
    <t>1. Spieltag</t>
  </si>
  <si>
    <t>Tipp</t>
  </si>
  <si>
    <t>Erg.</t>
  </si>
  <si>
    <t>Pkt.</t>
  </si>
  <si>
    <t>19. Spieltag</t>
  </si>
  <si>
    <t>:</t>
  </si>
  <si>
    <t>1. FC Nürnberg</t>
  </si>
  <si>
    <t>Bayer Leverkusen</t>
  </si>
  <si>
    <t>VfB Stuttgart</t>
  </si>
  <si>
    <t>Borussia Dortmund</t>
  </si>
  <si>
    <t>Gesamt:</t>
  </si>
  <si>
    <t>2. Spieltag</t>
  </si>
  <si>
    <t>20. Spieltag</t>
  </si>
  <si>
    <t>Eintracht Frankfurt</t>
  </si>
  <si>
    <t>Hamburger SV</t>
  </si>
  <si>
    <t>Bayern München</t>
  </si>
  <si>
    <t>1. FC Köln</t>
  </si>
  <si>
    <t>VfL Wolfsburg</t>
  </si>
  <si>
    <t>Schalke 04</t>
  </si>
  <si>
    <t>Hannover 96</t>
  </si>
  <si>
    <t>Werder Bremen</t>
  </si>
  <si>
    <t>3. Spieltag</t>
  </si>
  <si>
    <t>21. Spieltag</t>
  </si>
  <si>
    <t>4. Spieltag</t>
  </si>
  <si>
    <t>22. Spieltag</t>
  </si>
  <si>
    <t>5. Spieltag</t>
  </si>
  <si>
    <t>23. Spieltag</t>
  </si>
  <si>
    <t>6. Spieltag</t>
  </si>
  <si>
    <t>24. Spieltag</t>
  </si>
  <si>
    <t>7. Spieltag</t>
  </si>
  <si>
    <t>25. Spieltag</t>
  </si>
  <si>
    <t>8. Spieltag</t>
  </si>
  <si>
    <t>26. Spieltag</t>
  </si>
  <si>
    <t>9. Spieltag</t>
  </si>
  <si>
    <t>27. Spieltag</t>
  </si>
  <si>
    <t>10. Spieltag</t>
  </si>
  <si>
    <t>28. Spieltag</t>
  </si>
  <si>
    <t>11. Spieltag</t>
  </si>
  <si>
    <t>29. Spieltag</t>
  </si>
  <si>
    <t>12. Spieltag</t>
  </si>
  <si>
    <t>30. Spieltag</t>
  </si>
  <si>
    <t>13. Spieltag</t>
  </si>
  <si>
    <t>31. Spieltag</t>
  </si>
  <si>
    <t>14. Spieltag</t>
  </si>
  <si>
    <t>32. Spieltag</t>
  </si>
  <si>
    <t>15. Spieltag</t>
  </si>
  <si>
    <t>33. Spieltag</t>
  </si>
  <si>
    <t>16. Spieltag</t>
  </si>
  <si>
    <t>34. Spieltag</t>
  </si>
  <si>
    <t>17. Spieltag</t>
  </si>
  <si>
    <t>Gesamtpunkte Rückrunde</t>
  </si>
  <si>
    <t>Mannschaft</t>
  </si>
  <si>
    <t>Tipp-Platz</t>
  </si>
  <si>
    <t>Tat.-Platz</t>
  </si>
  <si>
    <t>Punkte</t>
  </si>
  <si>
    <t>18. Spieltag</t>
  </si>
  <si>
    <t>Gesamtpunkte Tipp</t>
  </si>
  <si>
    <t>Gesamtpunkte Hinrunde</t>
  </si>
  <si>
    <t>Punkte Hinrunde</t>
  </si>
  <si>
    <t>Punkte Rückrunde</t>
  </si>
  <si>
    <t>Punkte Tipp</t>
  </si>
  <si>
    <t>Gesamt</t>
  </si>
  <si>
    <t>Zusammenstellung:</t>
  </si>
  <si>
    <t>Spieltag</t>
  </si>
  <si>
    <t>GESAMT</t>
  </si>
  <si>
    <t>Prüfsumme:</t>
  </si>
  <si>
    <t>Bundesliga - Tipp 2010/2011</t>
  </si>
  <si>
    <t>Mainz 05</t>
  </si>
  <si>
    <t>1899 Hoffenheim</t>
  </si>
  <si>
    <t>Mönchengladbach</t>
  </si>
  <si>
    <t>Kaiserslautern</t>
  </si>
  <si>
    <t>SC Freiburg</t>
  </si>
  <si>
    <t>St. Pauli</t>
  </si>
  <si>
    <t>VfB Suttgart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</si>
</sst>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5" xfId="0" applyBorder="1" applyProtection="1">
      <protection hidden="1"/>
    </xf>
    <xf numFmtId="0" fontId="0" fillId="2" borderId="4" xfId="0" applyFill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6" fillId="0" borderId="0" xfId="0" applyFont="1" applyFill="1" applyBorder="1" applyAlignment="1" applyProtection="1">
      <protection hidden="1"/>
    </xf>
    <xf numFmtId="0" fontId="6" fillId="0" borderId="8" xfId="0" applyFont="1" applyFill="1" applyBorder="1" applyAlignment="1" applyProtection="1"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4" fillId="0" borderId="9" xfId="0" applyFont="1" applyFill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4" xfId="0" applyFont="1" applyBorder="1" applyProtection="1">
      <protection hidden="1"/>
    </xf>
    <xf numFmtId="0" fontId="3" fillId="0" borderId="4" xfId="0" applyNumberFormat="1" applyFont="1" applyBorder="1" applyAlignment="1" applyProtection="1">
      <alignment wrapText="1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0" fillId="0" borderId="4" xfId="0" applyBorder="1" applyAlignment="1" applyProtection="1">
      <alignment horizontal="center"/>
      <protection locked="0" hidden="1"/>
    </xf>
    <xf numFmtId="0" fontId="0" fillId="0" borderId="4" xfId="0" applyBorder="1" applyProtection="1">
      <protection locked="0" hidden="1"/>
    </xf>
    <xf numFmtId="0" fontId="3" fillId="0" borderId="4" xfId="0" applyFont="1" applyBorder="1" applyAlignment="1" applyProtection="1">
      <alignment wrapText="1"/>
      <protection hidden="1"/>
    </xf>
    <xf numFmtId="0" fontId="3" fillId="2" borderId="4" xfId="0" applyFont="1" applyFill="1" applyBorder="1" applyAlignment="1" applyProtection="1">
      <alignment wrapText="1"/>
      <protection hidden="1"/>
    </xf>
    <xf numFmtId="0" fontId="3" fillId="2" borderId="4" xfId="0" applyFont="1" applyFill="1" applyBorder="1" applyAlignment="1" applyProtection="1">
      <alignment horizontal="center" wrapText="1"/>
      <protection hidden="1"/>
    </xf>
    <xf numFmtId="0" fontId="0" fillId="2" borderId="4" xfId="0" applyFill="1" applyBorder="1" applyAlignment="1" applyProtection="1">
      <alignment horizontal="center"/>
      <protection locked="0" hidden="1"/>
    </xf>
    <xf numFmtId="0" fontId="0" fillId="2" borderId="4" xfId="0" applyFill="1" applyBorder="1" applyProtection="1">
      <protection locked="0"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0" fillId="2" borderId="0" xfId="0" applyFill="1" applyProtection="1">
      <protection hidden="1"/>
    </xf>
    <xf numFmtId="0" fontId="4" fillId="0" borderId="9" xfId="0" applyFont="1" applyBorder="1" applyProtection="1">
      <protection hidden="1"/>
    </xf>
    <xf numFmtId="0" fontId="4" fillId="0" borderId="6" xfId="0" applyFont="1" applyBorder="1" applyProtection="1"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0" fontId="0" fillId="0" borderId="5" xfId="0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0" fillId="0" borderId="4" xfId="0" applyBorder="1" applyProtection="1"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locked="0" hidden="1"/>
    </xf>
    <xf numFmtId="0" fontId="0" fillId="0" borderId="15" xfId="0" applyBorder="1" applyProtection="1">
      <protection hidden="1"/>
    </xf>
    <xf numFmtId="0" fontId="6" fillId="0" borderId="0" xfId="0" applyFont="1" applyFill="1" applyBorder="1" applyAlignment="1" applyProtection="1">
      <alignment horizontal="left" wrapText="1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7" fillId="0" borderId="0" xfId="0" applyFont="1" applyFill="1" applyBorder="1" applyAlignment="1" applyProtection="1">
      <alignment wrapText="1"/>
      <protection hidden="1"/>
    </xf>
    <xf numFmtId="0" fontId="4" fillId="0" borderId="0" xfId="0" applyFont="1" applyProtection="1">
      <protection hidden="1"/>
    </xf>
    <xf numFmtId="0" fontId="7" fillId="0" borderId="0" xfId="0" applyFont="1" applyFill="1" applyBorder="1" applyAlignment="1" applyProtection="1">
      <protection hidden="1"/>
    </xf>
    <xf numFmtId="0" fontId="4" fillId="0" borderId="16" xfId="0" applyFont="1" applyBorder="1" applyProtection="1">
      <protection hidden="1"/>
    </xf>
    <xf numFmtId="0" fontId="4" fillId="0" borderId="12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left" wrapText="1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6" fillId="0" borderId="6" xfId="0" applyFont="1" applyFill="1" applyBorder="1" applyAlignment="1" applyProtection="1">
      <alignment horizontal="center" wrapText="1"/>
      <protection hidden="1"/>
    </xf>
    <xf numFmtId="0" fontId="6" fillId="0" borderId="7" xfId="0" applyFont="1" applyFill="1" applyBorder="1" applyAlignment="1" applyProtection="1">
      <alignment horizontal="center" wrapText="1"/>
      <protection hidden="1"/>
    </xf>
    <xf numFmtId="0" fontId="6" fillId="0" borderId="8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 wrapText="1"/>
      <protection hidden="1"/>
    </xf>
    <xf numFmtId="0" fontId="4" fillId="0" borderId="4" xfId="0" applyFont="1" applyBorder="1" applyAlignment="1" applyProtection="1">
      <alignment horizontal="left" wrapText="1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left" wrapText="1"/>
      <protection hidden="1"/>
    </xf>
    <xf numFmtId="0" fontId="4" fillId="0" borderId="2" xfId="0" applyFont="1" applyBorder="1" applyAlignment="1" applyProtection="1">
      <alignment horizontal="left" wrapText="1"/>
      <protection hidden="1"/>
    </xf>
    <xf numFmtId="0" fontId="4" fillId="0" borderId="3" xfId="0" applyFont="1" applyBorder="1" applyAlignment="1" applyProtection="1">
      <alignment horizontal="left" wrapText="1"/>
      <protection hidden="1"/>
    </xf>
    <xf numFmtId="0" fontId="3" fillId="2" borderId="1" xfId="0" applyFont="1" applyFill="1" applyBorder="1" applyAlignment="1" applyProtection="1">
      <alignment horizontal="center" wrapText="1"/>
      <protection hidden="1"/>
    </xf>
    <xf numFmtId="0" fontId="3" fillId="2" borderId="2" xfId="0" applyFont="1" applyFill="1" applyBorder="1" applyAlignment="1" applyProtection="1">
      <alignment horizontal="center" wrapText="1"/>
      <protection hidden="1"/>
    </xf>
    <xf numFmtId="0" fontId="3" fillId="2" borderId="3" xfId="0" applyFont="1" applyFill="1" applyBorder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 hidden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ndesliga-Tipp%202010-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mensliste"/>
      <sheetName val="Tabelle"/>
      <sheetName val="Ergebnis"/>
      <sheetName val="Blanko"/>
    </sheetNames>
    <sheetDataSet>
      <sheetData sheetId="0"/>
      <sheetData sheetId="1" refreshError="1"/>
      <sheetData sheetId="2">
        <row r="6">
          <cell r="D6">
            <v>-1</v>
          </cell>
          <cell r="L6">
            <v>-1</v>
          </cell>
          <cell r="N6">
            <v>-1</v>
          </cell>
        </row>
        <row r="7">
          <cell r="L7">
            <v>-1</v>
          </cell>
          <cell r="N7">
            <v>-1</v>
          </cell>
        </row>
        <row r="8">
          <cell r="D8">
            <v>-1</v>
          </cell>
          <cell r="F8">
            <v>-1</v>
          </cell>
          <cell r="L8">
            <v>-1</v>
          </cell>
          <cell r="N8">
            <v>-1</v>
          </cell>
        </row>
        <row r="9">
          <cell r="D9">
            <v>-1</v>
          </cell>
          <cell r="F9">
            <v>-1</v>
          </cell>
          <cell r="L9">
            <v>-1</v>
          </cell>
          <cell r="N9">
            <v>-1</v>
          </cell>
        </row>
        <row r="10">
          <cell r="D10">
            <v>-1</v>
          </cell>
          <cell r="F10">
            <v>-1</v>
          </cell>
          <cell r="L10">
            <v>-1</v>
          </cell>
          <cell r="N10">
            <v>-1</v>
          </cell>
        </row>
        <row r="11">
          <cell r="D11">
            <v>-1</v>
          </cell>
          <cell r="F11">
            <v>-1</v>
          </cell>
          <cell r="L11">
            <v>-1</v>
          </cell>
          <cell r="N11">
            <v>-1</v>
          </cell>
        </row>
        <row r="12">
          <cell r="D12">
            <v>-1</v>
          </cell>
          <cell r="F12">
            <v>-1</v>
          </cell>
          <cell r="L12">
            <v>-1</v>
          </cell>
          <cell r="N12">
            <v>-1</v>
          </cell>
        </row>
        <row r="13">
          <cell r="D13">
            <v>-1</v>
          </cell>
          <cell r="F13">
            <v>-1</v>
          </cell>
          <cell r="L13">
            <v>-1</v>
          </cell>
          <cell r="N13">
            <v>-1</v>
          </cell>
        </row>
        <row r="14">
          <cell r="D14">
            <v>-1</v>
          </cell>
          <cell r="F14">
            <v>-1</v>
          </cell>
          <cell r="L14">
            <v>-1</v>
          </cell>
          <cell r="N14">
            <v>-1</v>
          </cell>
        </row>
        <row r="17">
          <cell r="D17">
            <v>-1</v>
          </cell>
          <cell r="F17">
            <v>-1</v>
          </cell>
          <cell r="L17">
            <v>-1</v>
          </cell>
          <cell r="N17">
            <v>-1</v>
          </cell>
        </row>
        <row r="18">
          <cell r="L18">
            <v>-1</v>
          </cell>
          <cell r="N18">
            <v>-1</v>
          </cell>
        </row>
        <row r="19">
          <cell r="L19">
            <v>-1</v>
          </cell>
          <cell r="N19">
            <v>-1</v>
          </cell>
        </row>
        <row r="20">
          <cell r="D20">
            <v>-1</v>
          </cell>
          <cell r="L20">
            <v>-1</v>
          </cell>
          <cell r="N20">
            <v>-1</v>
          </cell>
        </row>
        <row r="21">
          <cell r="D21">
            <v>-1</v>
          </cell>
          <cell r="F21">
            <v>-1</v>
          </cell>
          <cell r="L21">
            <v>-1</v>
          </cell>
          <cell r="N21">
            <v>-1</v>
          </cell>
        </row>
        <row r="22">
          <cell r="D22">
            <v>-1</v>
          </cell>
          <cell r="F22">
            <v>-1</v>
          </cell>
          <cell r="L22">
            <v>-1</v>
          </cell>
          <cell r="N22">
            <v>-1</v>
          </cell>
        </row>
        <row r="23">
          <cell r="D23">
            <v>-1</v>
          </cell>
          <cell r="F23">
            <v>-1</v>
          </cell>
          <cell r="L23">
            <v>-1</v>
          </cell>
          <cell r="N23">
            <v>-1</v>
          </cell>
        </row>
        <row r="24">
          <cell r="D24">
            <v>-1</v>
          </cell>
          <cell r="F24">
            <v>-1</v>
          </cell>
          <cell r="L24">
            <v>-1</v>
          </cell>
          <cell r="N24">
            <v>-1</v>
          </cell>
        </row>
        <row r="25">
          <cell r="D25">
            <v>-1</v>
          </cell>
          <cell r="F25">
            <v>-1</v>
          </cell>
          <cell r="L25">
            <v>-1</v>
          </cell>
          <cell r="N25">
            <v>-1</v>
          </cell>
        </row>
        <row r="28">
          <cell r="D28">
            <v>-1</v>
          </cell>
          <cell r="F28">
            <v>-1</v>
          </cell>
          <cell r="L28">
            <v>-1</v>
          </cell>
          <cell r="N28">
            <v>-1</v>
          </cell>
        </row>
        <row r="29">
          <cell r="D29">
            <v>-1</v>
          </cell>
          <cell r="F29">
            <v>-1</v>
          </cell>
          <cell r="L29">
            <v>-1</v>
          </cell>
          <cell r="N29">
            <v>-1</v>
          </cell>
        </row>
        <row r="30">
          <cell r="D30">
            <v>-1</v>
          </cell>
          <cell r="F30">
            <v>-1</v>
          </cell>
          <cell r="L30">
            <v>-1</v>
          </cell>
          <cell r="N30">
            <v>-1</v>
          </cell>
        </row>
        <row r="31">
          <cell r="D31">
            <v>-1</v>
          </cell>
          <cell r="F31">
            <v>-1</v>
          </cell>
          <cell r="L31">
            <v>-1</v>
          </cell>
          <cell r="N31">
            <v>-1</v>
          </cell>
        </row>
        <row r="32">
          <cell r="D32">
            <v>-1</v>
          </cell>
          <cell r="F32">
            <v>-1</v>
          </cell>
          <cell r="L32">
            <v>-1</v>
          </cell>
          <cell r="N32">
            <v>-1</v>
          </cell>
        </row>
        <row r="33">
          <cell r="D33">
            <v>-1</v>
          </cell>
          <cell r="F33">
            <v>-1</v>
          </cell>
          <cell r="L33">
            <v>-1</v>
          </cell>
          <cell r="N33">
            <v>-1</v>
          </cell>
        </row>
        <row r="34">
          <cell r="D34">
            <v>-1</v>
          </cell>
          <cell r="F34">
            <v>-1</v>
          </cell>
          <cell r="L34">
            <v>-1</v>
          </cell>
          <cell r="N34">
            <v>-1</v>
          </cell>
        </row>
        <row r="35">
          <cell r="D35">
            <v>-1</v>
          </cell>
          <cell r="F35">
            <v>-1</v>
          </cell>
          <cell r="L35">
            <v>-1</v>
          </cell>
          <cell r="N35">
            <v>-1</v>
          </cell>
        </row>
        <row r="36">
          <cell r="D36">
            <v>-1</v>
          </cell>
          <cell r="F36">
            <v>-1</v>
          </cell>
          <cell r="L36">
            <v>-1</v>
          </cell>
          <cell r="N36">
            <v>-1</v>
          </cell>
        </row>
        <row r="39">
          <cell r="D39">
            <v>-1</v>
          </cell>
          <cell r="F39">
            <v>-1</v>
          </cell>
          <cell r="L39">
            <v>-1</v>
          </cell>
          <cell r="N39">
            <v>-1</v>
          </cell>
        </row>
        <row r="40">
          <cell r="D40">
            <v>-1</v>
          </cell>
          <cell r="F40">
            <v>-1</v>
          </cell>
          <cell r="L40">
            <v>-1</v>
          </cell>
          <cell r="N40">
            <v>-1</v>
          </cell>
        </row>
        <row r="41">
          <cell r="D41">
            <v>-1</v>
          </cell>
          <cell r="F41">
            <v>-1</v>
          </cell>
          <cell r="L41">
            <v>-1</v>
          </cell>
          <cell r="N41">
            <v>-1</v>
          </cell>
        </row>
        <row r="42">
          <cell r="D42">
            <v>-1</v>
          </cell>
          <cell r="F42">
            <v>-1</v>
          </cell>
          <cell r="L42">
            <v>-1</v>
          </cell>
          <cell r="N42">
            <v>-1</v>
          </cell>
        </row>
        <row r="43">
          <cell r="D43">
            <v>-1</v>
          </cell>
          <cell r="F43">
            <v>-1</v>
          </cell>
          <cell r="L43">
            <v>-1</v>
          </cell>
          <cell r="N43">
            <v>-1</v>
          </cell>
        </row>
        <row r="44">
          <cell r="D44">
            <v>-1</v>
          </cell>
          <cell r="F44">
            <v>-1</v>
          </cell>
          <cell r="L44">
            <v>-1</v>
          </cell>
          <cell r="N44">
            <v>-1</v>
          </cell>
        </row>
        <row r="45">
          <cell r="D45">
            <v>-1</v>
          </cell>
          <cell r="F45">
            <v>-1</v>
          </cell>
          <cell r="L45">
            <v>-1</v>
          </cell>
          <cell r="N45">
            <v>-1</v>
          </cell>
        </row>
        <row r="46">
          <cell r="D46">
            <v>-1</v>
          </cell>
          <cell r="F46">
            <v>-1</v>
          </cell>
          <cell r="L46">
            <v>-1</v>
          </cell>
          <cell r="N46">
            <v>-1</v>
          </cell>
        </row>
        <row r="47">
          <cell r="D47">
            <v>-1</v>
          </cell>
          <cell r="F47">
            <v>-1</v>
          </cell>
          <cell r="L47">
            <v>-1</v>
          </cell>
          <cell r="N47">
            <v>-1</v>
          </cell>
        </row>
        <row r="50">
          <cell r="D50">
            <v>-1</v>
          </cell>
          <cell r="F50">
            <v>-1</v>
          </cell>
          <cell r="L50">
            <v>-1</v>
          </cell>
          <cell r="N50">
            <v>-1</v>
          </cell>
        </row>
        <row r="51">
          <cell r="D51">
            <v>-1</v>
          </cell>
          <cell r="F51">
            <v>-1</v>
          </cell>
          <cell r="L51">
            <v>-1</v>
          </cell>
          <cell r="N51">
            <v>-1</v>
          </cell>
        </row>
        <row r="52">
          <cell r="D52">
            <v>-1</v>
          </cell>
          <cell r="F52">
            <v>-1</v>
          </cell>
          <cell r="L52">
            <v>-1</v>
          </cell>
          <cell r="N52">
            <v>-1</v>
          </cell>
        </row>
        <row r="53">
          <cell r="D53">
            <v>-1</v>
          </cell>
          <cell r="F53">
            <v>-1</v>
          </cell>
          <cell r="L53">
            <v>-1</v>
          </cell>
          <cell r="N53">
            <v>-1</v>
          </cell>
        </row>
        <row r="54">
          <cell r="D54">
            <v>-1</v>
          </cell>
          <cell r="F54">
            <v>-1</v>
          </cell>
          <cell r="L54">
            <v>-1</v>
          </cell>
          <cell r="N54">
            <v>-1</v>
          </cell>
        </row>
        <row r="55">
          <cell r="D55">
            <v>-1</v>
          </cell>
          <cell r="F55">
            <v>-1</v>
          </cell>
          <cell r="L55">
            <v>-1</v>
          </cell>
          <cell r="N55">
            <v>-1</v>
          </cell>
        </row>
        <row r="56">
          <cell r="D56">
            <v>-1</v>
          </cell>
          <cell r="F56">
            <v>-1</v>
          </cell>
          <cell r="L56">
            <v>-1</v>
          </cell>
          <cell r="N56">
            <v>-1</v>
          </cell>
        </row>
        <row r="57">
          <cell r="D57">
            <v>-1</v>
          </cell>
          <cell r="F57">
            <v>-1</v>
          </cell>
          <cell r="L57">
            <v>-1</v>
          </cell>
          <cell r="N57">
            <v>-1</v>
          </cell>
        </row>
        <row r="58">
          <cell r="D58">
            <v>-1</v>
          </cell>
          <cell r="F58">
            <v>-1</v>
          </cell>
          <cell r="L58">
            <v>-1</v>
          </cell>
          <cell r="N58">
            <v>-1</v>
          </cell>
        </row>
        <row r="61">
          <cell r="D61">
            <v>-1</v>
          </cell>
          <cell r="F61">
            <v>-1</v>
          </cell>
          <cell r="L61">
            <v>-1</v>
          </cell>
          <cell r="N61">
            <v>-1</v>
          </cell>
        </row>
        <row r="62">
          <cell r="D62">
            <v>-1</v>
          </cell>
          <cell r="F62">
            <v>-1</v>
          </cell>
          <cell r="L62">
            <v>-1</v>
          </cell>
          <cell r="N62">
            <v>-1</v>
          </cell>
        </row>
        <row r="63">
          <cell r="D63">
            <v>-1</v>
          </cell>
          <cell r="F63">
            <v>-1</v>
          </cell>
          <cell r="L63">
            <v>-1</v>
          </cell>
          <cell r="N63">
            <v>-1</v>
          </cell>
        </row>
        <row r="64">
          <cell r="D64">
            <v>-1</v>
          </cell>
          <cell r="F64">
            <v>-1</v>
          </cell>
          <cell r="L64">
            <v>-1</v>
          </cell>
          <cell r="N64">
            <v>-1</v>
          </cell>
        </row>
        <row r="65">
          <cell r="D65">
            <v>-1</v>
          </cell>
          <cell r="F65">
            <v>-1</v>
          </cell>
          <cell r="L65">
            <v>-1</v>
          </cell>
          <cell r="N65">
            <v>-1</v>
          </cell>
        </row>
        <row r="66">
          <cell r="D66">
            <v>-1</v>
          </cell>
          <cell r="F66">
            <v>-1</v>
          </cell>
          <cell r="L66">
            <v>-1</v>
          </cell>
          <cell r="N66">
            <v>-1</v>
          </cell>
        </row>
        <row r="67">
          <cell r="D67">
            <v>-1</v>
          </cell>
          <cell r="F67">
            <v>-1</v>
          </cell>
          <cell r="L67">
            <v>-1</v>
          </cell>
          <cell r="N67">
            <v>-1</v>
          </cell>
        </row>
        <row r="68">
          <cell r="D68">
            <v>-1</v>
          </cell>
          <cell r="F68">
            <v>-1</v>
          </cell>
          <cell r="L68">
            <v>-1</v>
          </cell>
          <cell r="N68">
            <v>-1</v>
          </cell>
        </row>
        <row r="69">
          <cell r="D69">
            <v>-1</v>
          </cell>
          <cell r="F69">
            <v>-1</v>
          </cell>
          <cell r="L69">
            <v>-1</v>
          </cell>
          <cell r="N69">
            <v>-1</v>
          </cell>
        </row>
        <row r="72">
          <cell r="D72">
            <v>-1</v>
          </cell>
          <cell r="F72">
            <v>-1</v>
          </cell>
          <cell r="L72">
            <v>-1</v>
          </cell>
          <cell r="N72">
            <v>-1</v>
          </cell>
        </row>
        <row r="73">
          <cell r="D73">
            <v>-1</v>
          </cell>
          <cell r="F73">
            <v>-1</v>
          </cell>
          <cell r="L73">
            <v>-1</v>
          </cell>
          <cell r="N73">
            <v>-1</v>
          </cell>
        </row>
        <row r="74">
          <cell r="D74">
            <v>-1</v>
          </cell>
          <cell r="F74">
            <v>-1</v>
          </cell>
          <cell r="L74">
            <v>-1</v>
          </cell>
          <cell r="N74">
            <v>-1</v>
          </cell>
        </row>
        <row r="75">
          <cell r="D75">
            <v>-1</v>
          </cell>
          <cell r="F75">
            <v>-1</v>
          </cell>
          <cell r="L75">
            <v>-1</v>
          </cell>
          <cell r="N75">
            <v>-1</v>
          </cell>
        </row>
        <row r="76">
          <cell r="D76">
            <v>-1</v>
          </cell>
          <cell r="F76">
            <v>-1</v>
          </cell>
          <cell r="L76">
            <v>-1</v>
          </cell>
          <cell r="N76">
            <v>-1</v>
          </cell>
        </row>
        <row r="77">
          <cell r="D77">
            <v>-1</v>
          </cell>
          <cell r="F77">
            <v>-1</v>
          </cell>
          <cell r="L77">
            <v>-1</v>
          </cell>
          <cell r="N77">
            <v>-1</v>
          </cell>
        </row>
        <row r="78">
          <cell r="D78">
            <v>-1</v>
          </cell>
          <cell r="F78">
            <v>-1</v>
          </cell>
          <cell r="L78">
            <v>-1</v>
          </cell>
          <cell r="N78">
            <v>-1</v>
          </cell>
        </row>
        <row r="79">
          <cell r="D79">
            <v>-1</v>
          </cell>
          <cell r="F79">
            <v>-1</v>
          </cell>
          <cell r="L79">
            <v>-1</v>
          </cell>
          <cell r="N79">
            <v>-1</v>
          </cell>
        </row>
        <row r="80">
          <cell r="D80">
            <v>-1</v>
          </cell>
          <cell r="F80">
            <v>-1</v>
          </cell>
          <cell r="L80">
            <v>-1</v>
          </cell>
          <cell r="N80">
            <v>-1</v>
          </cell>
        </row>
        <row r="83">
          <cell r="D83">
            <v>-1</v>
          </cell>
          <cell r="F83">
            <v>-1</v>
          </cell>
          <cell r="L83">
            <v>-1</v>
          </cell>
          <cell r="N83">
            <v>-1</v>
          </cell>
        </row>
        <row r="84">
          <cell r="D84">
            <v>-1</v>
          </cell>
          <cell r="F84">
            <v>-1</v>
          </cell>
          <cell r="L84">
            <v>-1</v>
          </cell>
          <cell r="N84">
            <v>-1</v>
          </cell>
        </row>
        <row r="85">
          <cell r="D85">
            <v>-1</v>
          </cell>
          <cell r="F85">
            <v>-1</v>
          </cell>
          <cell r="L85">
            <v>-1</v>
          </cell>
          <cell r="N85">
            <v>-1</v>
          </cell>
        </row>
        <row r="86">
          <cell r="D86">
            <v>-1</v>
          </cell>
          <cell r="F86">
            <v>-1</v>
          </cell>
          <cell r="L86">
            <v>-1</v>
          </cell>
          <cell r="N86">
            <v>-1</v>
          </cell>
        </row>
        <row r="87">
          <cell r="D87">
            <v>-1</v>
          </cell>
          <cell r="F87">
            <v>-1</v>
          </cell>
          <cell r="L87">
            <v>-1</v>
          </cell>
          <cell r="N87">
            <v>-1</v>
          </cell>
        </row>
        <row r="88">
          <cell r="D88">
            <v>-1</v>
          </cell>
          <cell r="F88">
            <v>-1</v>
          </cell>
          <cell r="L88">
            <v>-1</v>
          </cell>
          <cell r="N88">
            <v>-1</v>
          </cell>
        </row>
        <row r="89">
          <cell r="D89">
            <v>-1</v>
          </cell>
          <cell r="F89">
            <v>-1</v>
          </cell>
          <cell r="L89">
            <v>-1</v>
          </cell>
          <cell r="N89">
            <v>-1</v>
          </cell>
        </row>
        <row r="90">
          <cell r="D90">
            <v>-1</v>
          </cell>
          <cell r="F90">
            <v>-1</v>
          </cell>
          <cell r="L90">
            <v>-1</v>
          </cell>
          <cell r="N90">
            <v>-1</v>
          </cell>
        </row>
        <row r="91">
          <cell r="D91">
            <v>-1</v>
          </cell>
          <cell r="F91">
            <v>-1</v>
          </cell>
          <cell r="L91">
            <v>-1</v>
          </cell>
          <cell r="N91">
            <v>-1</v>
          </cell>
        </row>
        <row r="94">
          <cell r="D94">
            <v>-1</v>
          </cell>
          <cell r="F94">
            <v>-1</v>
          </cell>
          <cell r="L94">
            <v>-1</v>
          </cell>
          <cell r="N94">
            <v>-1</v>
          </cell>
        </row>
        <row r="95">
          <cell r="D95">
            <v>-1</v>
          </cell>
          <cell r="F95">
            <v>-1</v>
          </cell>
          <cell r="L95">
            <v>-1</v>
          </cell>
          <cell r="N95">
            <v>-1</v>
          </cell>
        </row>
        <row r="96">
          <cell r="D96">
            <v>-1</v>
          </cell>
          <cell r="F96">
            <v>-1</v>
          </cell>
          <cell r="L96">
            <v>-1</v>
          </cell>
          <cell r="N96">
            <v>-1</v>
          </cell>
        </row>
        <row r="97">
          <cell r="D97">
            <v>-1</v>
          </cell>
          <cell r="F97">
            <v>-1</v>
          </cell>
          <cell r="L97">
            <v>-1</v>
          </cell>
          <cell r="N97">
            <v>-1</v>
          </cell>
        </row>
        <row r="98">
          <cell r="D98">
            <v>-1</v>
          </cell>
          <cell r="F98">
            <v>-1</v>
          </cell>
          <cell r="L98">
            <v>-1</v>
          </cell>
          <cell r="N98">
            <v>-1</v>
          </cell>
        </row>
        <row r="99">
          <cell r="D99">
            <v>-1</v>
          </cell>
          <cell r="F99">
            <v>-1</v>
          </cell>
          <cell r="L99">
            <v>-1</v>
          </cell>
          <cell r="N99">
            <v>-1</v>
          </cell>
        </row>
        <row r="100">
          <cell r="D100">
            <v>-1</v>
          </cell>
          <cell r="F100">
            <v>-1</v>
          </cell>
          <cell r="L100">
            <v>-1</v>
          </cell>
          <cell r="N100">
            <v>-1</v>
          </cell>
        </row>
        <row r="101">
          <cell r="D101">
            <v>-1</v>
          </cell>
          <cell r="F101">
            <v>-1</v>
          </cell>
          <cell r="L101">
            <v>-1</v>
          </cell>
          <cell r="N101">
            <v>-1</v>
          </cell>
        </row>
        <row r="102">
          <cell r="D102">
            <v>-1</v>
          </cell>
          <cell r="F102">
            <v>-1</v>
          </cell>
          <cell r="L102">
            <v>-1</v>
          </cell>
          <cell r="N102">
            <v>-1</v>
          </cell>
        </row>
        <row r="105">
          <cell r="D105">
            <v>-1</v>
          </cell>
          <cell r="F105">
            <v>-1</v>
          </cell>
          <cell r="L105">
            <v>-1</v>
          </cell>
          <cell r="N105">
            <v>-1</v>
          </cell>
        </row>
        <row r="106">
          <cell r="D106">
            <v>-1</v>
          </cell>
          <cell r="F106">
            <v>-1</v>
          </cell>
          <cell r="L106">
            <v>-1</v>
          </cell>
          <cell r="N106">
            <v>-1</v>
          </cell>
        </row>
        <row r="107">
          <cell r="D107">
            <v>-1</v>
          </cell>
          <cell r="F107">
            <v>-1</v>
          </cell>
          <cell r="L107">
            <v>-1</v>
          </cell>
          <cell r="N107">
            <v>-1</v>
          </cell>
        </row>
        <row r="108">
          <cell r="D108">
            <v>-1</v>
          </cell>
          <cell r="F108">
            <v>-1</v>
          </cell>
          <cell r="L108">
            <v>-1</v>
          </cell>
          <cell r="N108">
            <v>-1</v>
          </cell>
        </row>
        <row r="109">
          <cell r="D109">
            <v>-1</v>
          </cell>
          <cell r="F109">
            <v>-1</v>
          </cell>
          <cell r="L109">
            <v>-1</v>
          </cell>
          <cell r="N109">
            <v>-1</v>
          </cell>
        </row>
        <row r="110">
          <cell r="D110">
            <v>-1</v>
          </cell>
          <cell r="F110">
            <v>-1</v>
          </cell>
          <cell r="L110">
            <v>-1</v>
          </cell>
          <cell r="N110">
            <v>-1</v>
          </cell>
        </row>
        <row r="111">
          <cell r="D111">
            <v>-1</v>
          </cell>
          <cell r="F111">
            <v>-1</v>
          </cell>
          <cell r="L111">
            <v>-1</v>
          </cell>
          <cell r="N111">
            <v>-1</v>
          </cell>
        </row>
        <row r="112">
          <cell r="D112">
            <v>-1</v>
          </cell>
          <cell r="F112">
            <v>-1</v>
          </cell>
          <cell r="L112">
            <v>-1</v>
          </cell>
          <cell r="N112">
            <v>-1</v>
          </cell>
        </row>
        <row r="113">
          <cell r="D113">
            <v>-1</v>
          </cell>
          <cell r="F113">
            <v>-1</v>
          </cell>
          <cell r="L113">
            <v>-1</v>
          </cell>
          <cell r="N113">
            <v>-1</v>
          </cell>
        </row>
        <row r="116">
          <cell r="D116">
            <v>-1</v>
          </cell>
          <cell r="F116">
            <v>-1</v>
          </cell>
          <cell r="L116">
            <v>-1</v>
          </cell>
          <cell r="N116">
            <v>-1</v>
          </cell>
        </row>
        <row r="117">
          <cell r="D117">
            <v>-1</v>
          </cell>
          <cell r="F117">
            <v>-1</v>
          </cell>
          <cell r="L117">
            <v>-1</v>
          </cell>
          <cell r="N117">
            <v>-1</v>
          </cell>
        </row>
        <row r="118">
          <cell r="D118">
            <v>-1</v>
          </cell>
          <cell r="F118">
            <v>-1</v>
          </cell>
          <cell r="L118">
            <v>-1</v>
          </cell>
          <cell r="N118">
            <v>-1</v>
          </cell>
        </row>
        <row r="119">
          <cell r="D119">
            <v>-1</v>
          </cell>
          <cell r="F119">
            <v>-1</v>
          </cell>
          <cell r="L119">
            <v>-1</v>
          </cell>
          <cell r="N119">
            <v>-1</v>
          </cell>
        </row>
        <row r="120">
          <cell r="D120">
            <v>-1</v>
          </cell>
          <cell r="F120">
            <v>-1</v>
          </cell>
          <cell r="L120">
            <v>-1</v>
          </cell>
          <cell r="N120">
            <v>-1</v>
          </cell>
        </row>
        <row r="121">
          <cell r="D121">
            <v>-1</v>
          </cell>
          <cell r="F121">
            <v>-1</v>
          </cell>
          <cell r="L121">
            <v>-1</v>
          </cell>
          <cell r="N121">
            <v>-1</v>
          </cell>
        </row>
        <row r="122">
          <cell r="D122">
            <v>-1</v>
          </cell>
          <cell r="F122">
            <v>-1</v>
          </cell>
          <cell r="L122">
            <v>-1</v>
          </cell>
          <cell r="N122">
            <v>-1</v>
          </cell>
        </row>
        <row r="123">
          <cell r="D123">
            <v>-1</v>
          </cell>
          <cell r="F123">
            <v>-1</v>
          </cell>
          <cell r="L123">
            <v>-1</v>
          </cell>
          <cell r="N123">
            <v>-1</v>
          </cell>
        </row>
        <row r="124">
          <cell r="D124">
            <v>-1</v>
          </cell>
          <cell r="F124">
            <v>-1</v>
          </cell>
          <cell r="L124">
            <v>-1</v>
          </cell>
          <cell r="N124">
            <v>-1</v>
          </cell>
        </row>
        <row r="127">
          <cell r="D127">
            <v>-1</v>
          </cell>
          <cell r="F127">
            <v>-1</v>
          </cell>
          <cell r="L127">
            <v>-1</v>
          </cell>
          <cell r="N127">
            <v>-1</v>
          </cell>
        </row>
        <row r="128">
          <cell r="D128">
            <v>-1</v>
          </cell>
          <cell r="F128">
            <v>-1</v>
          </cell>
          <cell r="L128">
            <v>-1</v>
          </cell>
          <cell r="N128">
            <v>-1</v>
          </cell>
        </row>
        <row r="129">
          <cell r="D129">
            <v>-1</v>
          </cell>
          <cell r="F129">
            <v>-1</v>
          </cell>
          <cell r="L129">
            <v>-1</v>
          </cell>
          <cell r="N129">
            <v>-1</v>
          </cell>
        </row>
        <row r="130">
          <cell r="D130">
            <v>-1</v>
          </cell>
          <cell r="F130">
            <v>-1</v>
          </cell>
          <cell r="L130">
            <v>-1</v>
          </cell>
          <cell r="N130">
            <v>-1</v>
          </cell>
        </row>
        <row r="131">
          <cell r="D131">
            <v>-1</v>
          </cell>
          <cell r="F131">
            <v>-1</v>
          </cell>
          <cell r="L131">
            <v>-1</v>
          </cell>
          <cell r="N131">
            <v>-1</v>
          </cell>
        </row>
        <row r="132">
          <cell r="D132">
            <v>-1</v>
          </cell>
          <cell r="F132">
            <v>-1</v>
          </cell>
          <cell r="L132">
            <v>-1</v>
          </cell>
          <cell r="N132">
            <v>-1</v>
          </cell>
        </row>
        <row r="133">
          <cell r="D133">
            <v>-1</v>
          </cell>
          <cell r="F133">
            <v>-1</v>
          </cell>
          <cell r="L133">
            <v>-1</v>
          </cell>
          <cell r="N133">
            <v>-1</v>
          </cell>
        </row>
        <row r="134">
          <cell r="D134">
            <v>-1</v>
          </cell>
          <cell r="F134">
            <v>-1</v>
          </cell>
          <cell r="L134">
            <v>-1</v>
          </cell>
          <cell r="N134">
            <v>-1</v>
          </cell>
        </row>
        <row r="135">
          <cell r="D135">
            <v>-1</v>
          </cell>
          <cell r="F135">
            <v>-1</v>
          </cell>
          <cell r="L135">
            <v>-1</v>
          </cell>
          <cell r="N135">
            <v>-1</v>
          </cell>
        </row>
        <row r="138">
          <cell r="D138">
            <v>-1</v>
          </cell>
          <cell r="F138">
            <v>-1</v>
          </cell>
          <cell r="L138">
            <v>-1</v>
          </cell>
          <cell r="N138">
            <v>-1</v>
          </cell>
        </row>
        <row r="139">
          <cell r="D139">
            <v>-1</v>
          </cell>
          <cell r="F139">
            <v>-1</v>
          </cell>
          <cell r="L139">
            <v>-1</v>
          </cell>
          <cell r="N139">
            <v>-1</v>
          </cell>
        </row>
        <row r="140">
          <cell r="D140">
            <v>-1</v>
          </cell>
          <cell r="F140">
            <v>-1</v>
          </cell>
          <cell r="L140">
            <v>-1</v>
          </cell>
          <cell r="N140">
            <v>-1</v>
          </cell>
        </row>
        <row r="141">
          <cell r="D141">
            <v>-1</v>
          </cell>
          <cell r="F141">
            <v>-1</v>
          </cell>
          <cell r="L141">
            <v>-1</v>
          </cell>
          <cell r="N141">
            <v>-1</v>
          </cell>
        </row>
        <row r="142">
          <cell r="D142">
            <v>-1</v>
          </cell>
          <cell r="F142">
            <v>-1</v>
          </cell>
          <cell r="L142">
            <v>-1</v>
          </cell>
          <cell r="N142">
            <v>-1</v>
          </cell>
        </row>
        <row r="143">
          <cell r="D143">
            <v>-1</v>
          </cell>
          <cell r="F143">
            <v>-1</v>
          </cell>
          <cell r="L143">
            <v>-1</v>
          </cell>
          <cell r="N143">
            <v>-1</v>
          </cell>
        </row>
        <row r="144">
          <cell r="D144">
            <v>-1</v>
          </cell>
          <cell r="F144">
            <v>-1</v>
          </cell>
          <cell r="L144">
            <v>-1</v>
          </cell>
          <cell r="N144">
            <v>-1</v>
          </cell>
        </row>
        <row r="145">
          <cell r="D145">
            <v>-1</v>
          </cell>
          <cell r="F145">
            <v>-1</v>
          </cell>
          <cell r="L145">
            <v>-1</v>
          </cell>
          <cell r="N145">
            <v>-1</v>
          </cell>
        </row>
        <row r="146">
          <cell r="D146">
            <v>-1</v>
          </cell>
          <cell r="F146">
            <v>-1</v>
          </cell>
          <cell r="L146">
            <v>-1</v>
          </cell>
          <cell r="N146">
            <v>-1</v>
          </cell>
        </row>
        <row r="149">
          <cell r="D149">
            <v>-1</v>
          </cell>
          <cell r="F149">
            <v>-1</v>
          </cell>
          <cell r="L149">
            <v>-1</v>
          </cell>
          <cell r="N149">
            <v>-1</v>
          </cell>
        </row>
        <row r="150">
          <cell r="D150">
            <v>-1</v>
          </cell>
          <cell r="F150">
            <v>-1</v>
          </cell>
          <cell r="L150">
            <v>-1</v>
          </cell>
          <cell r="N150">
            <v>-1</v>
          </cell>
        </row>
        <row r="151">
          <cell r="D151">
            <v>-1</v>
          </cell>
          <cell r="F151">
            <v>-1</v>
          </cell>
          <cell r="L151">
            <v>-1</v>
          </cell>
          <cell r="N151">
            <v>-1</v>
          </cell>
        </row>
        <row r="152">
          <cell r="D152">
            <v>-1</v>
          </cell>
          <cell r="F152">
            <v>-1</v>
          </cell>
          <cell r="L152">
            <v>-1</v>
          </cell>
          <cell r="N152">
            <v>-1</v>
          </cell>
        </row>
        <row r="153">
          <cell r="D153">
            <v>-1</v>
          </cell>
          <cell r="F153">
            <v>-1</v>
          </cell>
          <cell r="L153">
            <v>-1</v>
          </cell>
          <cell r="N153">
            <v>-1</v>
          </cell>
        </row>
        <row r="154">
          <cell r="D154">
            <v>-1</v>
          </cell>
          <cell r="F154">
            <v>-1</v>
          </cell>
          <cell r="L154">
            <v>-1</v>
          </cell>
          <cell r="N154">
            <v>-1</v>
          </cell>
        </row>
        <row r="155">
          <cell r="D155">
            <v>-1</v>
          </cell>
          <cell r="F155">
            <v>-1</v>
          </cell>
          <cell r="L155">
            <v>-1</v>
          </cell>
          <cell r="N155">
            <v>-1</v>
          </cell>
        </row>
        <row r="156">
          <cell r="D156">
            <v>-1</v>
          </cell>
          <cell r="F156">
            <v>-1</v>
          </cell>
          <cell r="L156">
            <v>-1</v>
          </cell>
          <cell r="N156">
            <v>-1</v>
          </cell>
        </row>
        <row r="157">
          <cell r="D157">
            <v>-1</v>
          </cell>
          <cell r="F157">
            <v>-1</v>
          </cell>
          <cell r="L157">
            <v>-1</v>
          </cell>
          <cell r="N157">
            <v>-1</v>
          </cell>
        </row>
        <row r="160">
          <cell r="D160">
            <v>-1</v>
          </cell>
          <cell r="F160">
            <v>-1</v>
          </cell>
          <cell r="L160">
            <v>-1</v>
          </cell>
          <cell r="N160">
            <v>-1</v>
          </cell>
        </row>
        <row r="161">
          <cell r="D161">
            <v>-1</v>
          </cell>
          <cell r="F161">
            <v>-1</v>
          </cell>
          <cell r="L161">
            <v>-1</v>
          </cell>
          <cell r="N161">
            <v>-1</v>
          </cell>
        </row>
        <row r="162">
          <cell r="D162">
            <v>-1</v>
          </cell>
          <cell r="F162">
            <v>-1</v>
          </cell>
          <cell r="L162">
            <v>-1</v>
          </cell>
          <cell r="N162">
            <v>-1</v>
          </cell>
        </row>
        <row r="163">
          <cell r="D163">
            <v>-1</v>
          </cell>
          <cell r="F163">
            <v>-1</v>
          </cell>
          <cell r="L163">
            <v>-1</v>
          </cell>
          <cell r="N163">
            <v>-1</v>
          </cell>
        </row>
        <row r="164">
          <cell r="D164">
            <v>-1</v>
          </cell>
          <cell r="F164">
            <v>-1</v>
          </cell>
          <cell r="L164">
            <v>-1</v>
          </cell>
          <cell r="N164">
            <v>-1</v>
          </cell>
        </row>
        <row r="165">
          <cell r="D165">
            <v>-1</v>
          </cell>
          <cell r="F165">
            <v>-1</v>
          </cell>
          <cell r="L165">
            <v>-1</v>
          </cell>
          <cell r="N165">
            <v>-1</v>
          </cell>
        </row>
        <row r="166">
          <cell r="D166">
            <v>-1</v>
          </cell>
          <cell r="F166">
            <v>-1</v>
          </cell>
          <cell r="L166">
            <v>-1</v>
          </cell>
          <cell r="N166">
            <v>-1</v>
          </cell>
        </row>
        <row r="167">
          <cell r="D167">
            <v>-1</v>
          </cell>
          <cell r="F167">
            <v>-1</v>
          </cell>
          <cell r="L167">
            <v>-1</v>
          </cell>
          <cell r="N167">
            <v>-1</v>
          </cell>
        </row>
        <row r="168">
          <cell r="D168">
            <v>-1</v>
          </cell>
          <cell r="F168">
            <v>-1</v>
          </cell>
          <cell r="L168">
            <v>-1</v>
          </cell>
          <cell r="N168">
            <v>-1</v>
          </cell>
        </row>
        <row r="171">
          <cell r="D171">
            <v>-1</v>
          </cell>
          <cell r="F171">
            <v>-1</v>
          </cell>
          <cell r="L171">
            <v>-1</v>
          </cell>
          <cell r="N171">
            <v>-1</v>
          </cell>
        </row>
        <row r="172">
          <cell r="D172">
            <v>-1</v>
          </cell>
          <cell r="F172">
            <v>-1</v>
          </cell>
          <cell r="L172">
            <v>-1</v>
          </cell>
          <cell r="N172">
            <v>-1</v>
          </cell>
        </row>
        <row r="173">
          <cell r="D173">
            <v>-1</v>
          </cell>
          <cell r="F173">
            <v>-1</v>
          </cell>
          <cell r="L173">
            <v>-1</v>
          </cell>
          <cell r="N173">
            <v>-1</v>
          </cell>
        </row>
        <row r="174">
          <cell r="D174">
            <v>-1</v>
          </cell>
          <cell r="F174">
            <v>-1</v>
          </cell>
          <cell r="L174">
            <v>-1</v>
          </cell>
          <cell r="N174">
            <v>-1</v>
          </cell>
        </row>
        <row r="175">
          <cell r="D175">
            <v>-1</v>
          </cell>
          <cell r="F175">
            <v>-1</v>
          </cell>
          <cell r="L175">
            <v>-1</v>
          </cell>
          <cell r="N175">
            <v>-1</v>
          </cell>
        </row>
        <row r="176">
          <cell r="D176">
            <v>-1</v>
          </cell>
          <cell r="F176">
            <v>-1</v>
          </cell>
          <cell r="L176">
            <v>-1</v>
          </cell>
          <cell r="N176">
            <v>-1</v>
          </cell>
        </row>
        <row r="177">
          <cell r="D177">
            <v>-1</v>
          </cell>
          <cell r="F177">
            <v>-1</v>
          </cell>
          <cell r="L177">
            <v>-1</v>
          </cell>
          <cell r="N177">
            <v>-1</v>
          </cell>
        </row>
        <row r="178">
          <cell r="D178">
            <v>-1</v>
          </cell>
          <cell r="F178">
            <v>-1</v>
          </cell>
          <cell r="L178">
            <v>-1</v>
          </cell>
          <cell r="N178">
            <v>-1</v>
          </cell>
        </row>
        <row r="179">
          <cell r="D179">
            <v>-1</v>
          </cell>
          <cell r="F179">
            <v>-1</v>
          </cell>
          <cell r="L179">
            <v>-1</v>
          </cell>
          <cell r="N179">
            <v>-1</v>
          </cell>
        </row>
        <row r="182">
          <cell r="D182">
            <v>-1</v>
          </cell>
          <cell r="F182">
            <v>-1</v>
          </cell>
        </row>
        <row r="183">
          <cell r="D183">
            <v>-1</v>
          </cell>
          <cell r="F183">
            <v>-1</v>
          </cell>
        </row>
        <row r="184">
          <cell r="D184">
            <v>-1</v>
          </cell>
          <cell r="F184">
            <v>-1</v>
          </cell>
          <cell r="K184">
            <v>-1</v>
          </cell>
        </row>
        <row r="185">
          <cell r="D185">
            <v>-1</v>
          </cell>
          <cell r="F185">
            <v>-1</v>
          </cell>
          <cell r="K185">
            <v>-1</v>
          </cell>
        </row>
        <row r="186">
          <cell r="D186">
            <v>-1</v>
          </cell>
          <cell r="F186">
            <v>-1</v>
          </cell>
          <cell r="K186">
            <v>-1</v>
          </cell>
        </row>
        <row r="187">
          <cell r="D187">
            <v>-1</v>
          </cell>
          <cell r="F187">
            <v>-1</v>
          </cell>
          <cell r="K187">
            <v>-1</v>
          </cell>
        </row>
        <row r="188">
          <cell r="D188">
            <v>-1</v>
          </cell>
          <cell r="F188">
            <v>-1</v>
          </cell>
          <cell r="K188">
            <v>-1</v>
          </cell>
        </row>
        <row r="189">
          <cell r="D189">
            <v>-1</v>
          </cell>
          <cell r="F189">
            <v>-1</v>
          </cell>
          <cell r="K189">
            <v>-1</v>
          </cell>
        </row>
        <row r="190">
          <cell r="D190">
            <v>-1</v>
          </cell>
          <cell r="F190">
            <v>-1</v>
          </cell>
          <cell r="K190">
            <v>-1</v>
          </cell>
        </row>
        <row r="191">
          <cell r="K191">
            <v>-1</v>
          </cell>
        </row>
        <row r="192">
          <cell r="K192">
            <v>-1</v>
          </cell>
        </row>
        <row r="193">
          <cell r="D193">
            <v>-1</v>
          </cell>
          <cell r="F193">
            <v>-1</v>
          </cell>
          <cell r="K193">
            <v>-1</v>
          </cell>
        </row>
        <row r="194">
          <cell r="D194">
            <v>-1</v>
          </cell>
          <cell r="F194">
            <v>-1</v>
          </cell>
          <cell r="K194">
            <v>-1</v>
          </cell>
        </row>
        <row r="195">
          <cell r="D195">
            <v>-1</v>
          </cell>
          <cell r="F195">
            <v>-1</v>
          </cell>
          <cell r="K195">
            <v>-1</v>
          </cell>
        </row>
        <row r="196">
          <cell r="D196">
            <v>-1</v>
          </cell>
          <cell r="F196">
            <v>-1</v>
          </cell>
          <cell r="K196">
            <v>-1</v>
          </cell>
        </row>
        <row r="197">
          <cell r="D197">
            <v>-1</v>
          </cell>
          <cell r="F197">
            <v>-1</v>
          </cell>
          <cell r="K197">
            <v>-1</v>
          </cell>
        </row>
        <row r="198">
          <cell r="D198">
            <v>-1</v>
          </cell>
          <cell r="F198">
            <v>-1</v>
          </cell>
          <cell r="K198">
            <v>-1</v>
          </cell>
        </row>
        <row r="199">
          <cell r="D199">
            <v>-1</v>
          </cell>
          <cell r="F199">
            <v>-1</v>
          </cell>
          <cell r="K199">
            <v>-1</v>
          </cell>
        </row>
        <row r="200">
          <cell r="D200">
            <v>-1</v>
          </cell>
          <cell r="F200">
            <v>-1</v>
          </cell>
          <cell r="K200">
            <v>-1</v>
          </cell>
        </row>
        <row r="201">
          <cell r="D201">
            <v>-1</v>
          </cell>
          <cell r="F201">
            <v>-1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0"/>
  <sheetViews>
    <sheetView tabSelected="1" zoomScaleNormal="100" workbookViewId="0">
      <selection activeCell="L9" sqref="L9"/>
    </sheetView>
  </sheetViews>
  <sheetFormatPr baseColWidth="10" defaultRowHeight="15"/>
  <cols>
    <col min="1" max="1" width="2" style="3" bestFit="1" customWidth="1"/>
    <col min="2" max="2" width="25.28515625" style="3" bestFit="1" customWidth="1"/>
    <col min="3" max="3" width="24.5703125" style="3" customWidth="1"/>
    <col min="4" max="4" width="4.28515625" style="3" customWidth="1"/>
    <col min="5" max="5" width="1.5703125" style="3" bestFit="1" customWidth="1"/>
    <col min="6" max="6" width="4.28515625" style="3" customWidth="1"/>
    <col min="7" max="7" width="2.7109375" style="3" bestFit="1" customWidth="1"/>
    <col min="8" max="8" width="1.5703125" style="3" bestFit="1" customWidth="1"/>
    <col min="9" max="9" width="4.28515625" style="3" bestFit="1" customWidth="1"/>
    <col min="10" max="10" width="4.5703125" style="3" bestFit="1" customWidth="1"/>
    <col min="11" max="11" width="5.28515625" style="3" customWidth="1"/>
    <col min="12" max="12" width="4.85546875" style="3" customWidth="1"/>
    <col min="13" max="13" width="2.42578125" style="3" customWidth="1"/>
    <col min="14" max="14" width="25.28515625" style="3" bestFit="1" customWidth="1"/>
    <col min="15" max="15" width="24.140625" style="3" bestFit="1" customWidth="1"/>
    <col min="16" max="16" width="9.5703125" style="3" bestFit="1" customWidth="1"/>
    <col min="17" max="17" width="1.5703125" style="3" bestFit="1" customWidth="1"/>
    <col min="18" max="18" width="7.28515625" style="3" bestFit="1" customWidth="1"/>
    <col min="19" max="19" width="2.7109375" style="3" bestFit="1" customWidth="1"/>
    <col min="20" max="20" width="1.5703125" style="3" bestFit="1" customWidth="1"/>
    <col min="21" max="21" width="2.7109375" style="3" bestFit="1" customWidth="1"/>
    <col min="22" max="22" width="4.42578125" style="3" bestFit="1" customWidth="1"/>
    <col min="23" max="16384" width="11.42578125" style="3"/>
  </cols>
  <sheetData>
    <row r="1" spans="1:57" ht="18">
      <c r="A1" s="79" t="s">
        <v>67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57">
      <c r="B2" s="18"/>
      <c r="C2" s="18"/>
    </row>
    <row r="3" spans="1:57">
      <c r="B3" s="19" t="s">
        <v>0</v>
      </c>
      <c r="C3" s="81"/>
      <c r="D3" s="80"/>
      <c r="E3" s="80"/>
      <c r="F3" s="80"/>
      <c r="J3" s="20"/>
    </row>
    <row r="4" spans="1:57">
      <c r="B4" s="18"/>
      <c r="C4" s="18"/>
    </row>
    <row r="5" spans="1:57">
      <c r="A5" s="73" t="s">
        <v>1</v>
      </c>
      <c r="B5" s="74"/>
      <c r="C5" s="75"/>
      <c r="D5" s="69" t="s">
        <v>2</v>
      </c>
      <c r="E5" s="69"/>
      <c r="F5" s="69"/>
      <c r="G5" s="69" t="s">
        <v>3</v>
      </c>
      <c r="H5" s="69"/>
      <c r="I5" s="69"/>
      <c r="J5" s="21" t="s">
        <v>4</v>
      </c>
      <c r="M5" s="68" t="s">
        <v>5</v>
      </c>
      <c r="N5" s="68"/>
      <c r="O5" s="68"/>
      <c r="P5" s="69" t="s">
        <v>2</v>
      </c>
      <c r="Q5" s="69"/>
      <c r="R5" s="69"/>
      <c r="S5" s="69" t="s">
        <v>3</v>
      </c>
      <c r="T5" s="69"/>
      <c r="U5" s="69"/>
      <c r="V5" s="21" t="s">
        <v>4</v>
      </c>
    </row>
    <row r="6" spans="1:57">
      <c r="A6" s="22"/>
      <c r="B6" s="23" t="s">
        <v>16</v>
      </c>
      <c r="C6" s="23" t="s">
        <v>18</v>
      </c>
      <c r="D6" s="24"/>
      <c r="E6" s="24" t="s">
        <v>6</v>
      </c>
      <c r="F6" s="24"/>
      <c r="G6" s="25">
        <v>-1</v>
      </c>
      <c r="H6" s="25" t="s">
        <v>6</v>
      </c>
      <c r="I6" s="25">
        <v>-1</v>
      </c>
      <c r="J6" s="1">
        <f t="shared" ref="J6:J14" si="0">IF(G6+I6&lt;0,0,IF(AB6=3,3,IF(AB6=0,AN6,0)))</f>
        <v>0</v>
      </c>
      <c r="M6" s="26"/>
      <c r="N6" s="23" t="str">
        <f>bay</f>
        <v>Bayern München</v>
      </c>
      <c r="O6" s="23" t="str">
        <f>fck</f>
        <v>Kaiserslautern</v>
      </c>
      <c r="P6" s="24"/>
      <c r="Q6" s="24" t="s">
        <v>6</v>
      </c>
      <c r="R6" s="24"/>
      <c r="S6" s="25">
        <f>[1]Ergebnis!L6</f>
        <v>-1</v>
      </c>
      <c r="T6" s="25" t="s">
        <v>6</v>
      </c>
      <c r="U6" s="25">
        <f>[1]Ergebnis!N6</f>
        <v>-1</v>
      </c>
      <c r="V6" s="1">
        <f t="shared" ref="V6:V14" si="1">IF(S6+U6&lt;0,0,IF(AS6=3,3,IF(AS6=0,BE6,0)))</f>
        <v>0</v>
      </c>
      <c r="Y6" s="3">
        <f t="shared" ref="Y6:Y14" si="2">IF(D6=G6,1,0)</f>
        <v>0</v>
      </c>
      <c r="Z6" s="3">
        <f t="shared" ref="Z6:Z14" si="3">IF(F6=I6,1,0)</f>
        <v>0</v>
      </c>
      <c r="AA6" s="3">
        <f t="shared" ref="AA6:AA14" si="4">Y6+Z6</f>
        <v>0</v>
      </c>
      <c r="AB6" s="3">
        <f t="shared" ref="AB6:AB14" si="5">IF(AA6=2,3,0)</f>
        <v>0</v>
      </c>
      <c r="AC6" s="4"/>
      <c r="AD6" s="4">
        <f t="shared" ref="AD6:AD14" si="6">IF(D6&gt;F6,1,0)</f>
        <v>0</v>
      </c>
      <c r="AE6" s="4">
        <f t="shared" ref="AE6:AE14" si="7">IF(D6=F6,2,0)</f>
        <v>2</v>
      </c>
      <c r="AF6" s="4">
        <f t="shared" ref="AF6:AF14" si="8">IF(D6&lt;F6,3,0)</f>
        <v>0</v>
      </c>
      <c r="AG6" s="4">
        <f t="shared" ref="AG6:AG14" si="9">AD6+AE6+AF6</f>
        <v>2</v>
      </c>
      <c r="AH6" s="4"/>
      <c r="AI6" s="4">
        <f t="shared" ref="AI6:AI14" si="10">IF(G6&gt;I6,1,0)</f>
        <v>0</v>
      </c>
      <c r="AJ6" s="4">
        <f t="shared" ref="AJ6:AJ14" si="11">IF(G6=I6,2,0)</f>
        <v>2</v>
      </c>
      <c r="AK6" s="4">
        <f t="shared" ref="AK6:AK14" si="12">IF(G6&lt;I6,3,0)</f>
        <v>0</v>
      </c>
      <c r="AL6" s="4">
        <f t="shared" ref="AL6:AL14" si="13">AI6+AJ6+AK6</f>
        <v>2</v>
      </c>
      <c r="AM6" s="4"/>
      <c r="AN6" s="4">
        <f t="shared" ref="AN6:AN14" si="14">IF(AG6=AL6,1,0)</f>
        <v>1</v>
      </c>
      <c r="AP6" s="3">
        <f t="shared" ref="AP6:AP14" si="15">IF(P6=S6,1,0)</f>
        <v>0</v>
      </c>
      <c r="AQ6" s="3">
        <f t="shared" ref="AQ6:AQ14" si="16">IF(R6=U6,1,0)</f>
        <v>0</v>
      </c>
      <c r="AR6" s="3">
        <f t="shared" ref="AR6:AR14" si="17">AP6+AQ6</f>
        <v>0</v>
      </c>
      <c r="AS6" s="3">
        <f t="shared" ref="AS6:AS14" si="18">IF(AR6=2,3,0)</f>
        <v>0</v>
      </c>
      <c r="AT6" s="4"/>
      <c r="AU6" s="4">
        <f t="shared" ref="AU6:AU14" si="19">IF(P6&gt;R6,1,0)</f>
        <v>0</v>
      </c>
      <c r="AV6" s="4">
        <f t="shared" ref="AV6:AV14" si="20">IF(P6=R6,2,0)</f>
        <v>2</v>
      </c>
      <c r="AW6" s="4">
        <f t="shared" ref="AW6:AW14" si="21">IF(P6&lt;R6,3,0)</f>
        <v>0</v>
      </c>
      <c r="AX6" s="4">
        <f t="shared" ref="AX6:AX14" si="22">AU6+AV6+AW6</f>
        <v>2</v>
      </c>
      <c r="AY6" s="4"/>
      <c r="AZ6" s="4">
        <f t="shared" ref="AZ6:AZ14" si="23">IF(S6&gt;U6,1,0)</f>
        <v>0</v>
      </c>
      <c r="BA6" s="4">
        <f t="shared" ref="BA6:BA14" si="24">IF(S6=U6,2,0)</f>
        <v>2</v>
      </c>
      <c r="BB6" s="4">
        <f t="shared" ref="BB6:BB14" si="25">IF(S6&lt;U6,3,0)</f>
        <v>0</v>
      </c>
      <c r="BC6" s="4">
        <f t="shared" ref="BC6:BC14" si="26">AZ6+BA6+BB6</f>
        <v>2</v>
      </c>
      <c r="BD6" s="4"/>
      <c r="BE6" s="4">
        <f t="shared" ref="BE6:BE14" si="27">IF(AX6=BC6,1,0)</f>
        <v>1</v>
      </c>
    </row>
    <row r="7" spans="1:57">
      <c r="A7" s="27"/>
      <c r="B7" s="28" t="s">
        <v>10</v>
      </c>
      <c r="C7" s="28" t="s">
        <v>8</v>
      </c>
      <c r="D7" s="29"/>
      <c r="E7" s="29" t="s">
        <v>6</v>
      </c>
      <c r="F7" s="29"/>
      <c r="G7" s="30">
        <v>-1</v>
      </c>
      <c r="H7" s="30" t="s">
        <v>6</v>
      </c>
      <c r="I7" s="30">
        <v>-1</v>
      </c>
      <c r="J7" s="1">
        <f t="shared" si="0"/>
        <v>0</v>
      </c>
      <c r="M7" s="27"/>
      <c r="N7" s="28" t="str">
        <f>bvb</f>
        <v>Borussia Dortmund</v>
      </c>
      <c r="O7" s="28" t="str">
        <f>vfb</f>
        <v>VfB Stuttgart</v>
      </c>
      <c r="P7" s="29"/>
      <c r="Q7" s="29" t="s">
        <v>6</v>
      </c>
      <c r="R7" s="29"/>
      <c r="S7" s="30">
        <f>[1]Ergebnis!L7</f>
        <v>-1</v>
      </c>
      <c r="T7" s="30" t="s">
        <v>6</v>
      </c>
      <c r="U7" s="30">
        <f>[1]Ergebnis!N7</f>
        <v>-1</v>
      </c>
      <c r="V7" s="1">
        <f t="shared" si="1"/>
        <v>0</v>
      </c>
      <c r="Y7" s="3">
        <f t="shared" si="2"/>
        <v>0</v>
      </c>
      <c r="Z7" s="3">
        <f t="shared" si="3"/>
        <v>0</v>
      </c>
      <c r="AA7" s="3">
        <f t="shared" si="4"/>
        <v>0</v>
      </c>
      <c r="AB7" s="3">
        <f t="shared" si="5"/>
        <v>0</v>
      </c>
      <c r="AC7" s="4"/>
      <c r="AD7" s="4">
        <f t="shared" si="6"/>
        <v>0</v>
      </c>
      <c r="AE7" s="4">
        <f t="shared" si="7"/>
        <v>2</v>
      </c>
      <c r="AF7" s="4">
        <f t="shared" si="8"/>
        <v>0</v>
      </c>
      <c r="AG7" s="4">
        <f t="shared" si="9"/>
        <v>2</v>
      </c>
      <c r="AH7" s="4"/>
      <c r="AI7" s="4">
        <f t="shared" si="10"/>
        <v>0</v>
      </c>
      <c r="AJ7" s="4">
        <f t="shared" si="11"/>
        <v>2</v>
      </c>
      <c r="AK7" s="4">
        <f t="shared" si="12"/>
        <v>0</v>
      </c>
      <c r="AL7" s="4">
        <f t="shared" si="13"/>
        <v>2</v>
      </c>
      <c r="AM7" s="4"/>
      <c r="AN7" s="4">
        <f t="shared" si="14"/>
        <v>1</v>
      </c>
      <c r="AP7" s="3">
        <f t="shared" si="15"/>
        <v>0</v>
      </c>
      <c r="AQ7" s="3">
        <f t="shared" si="16"/>
        <v>0</v>
      </c>
      <c r="AR7" s="3">
        <f t="shared" si="17"/>
        <v>0</v>
      </c>
      <c r="AS7" s="3">
        <f t="shared" si="18"/>
        <v>0</v>
      </c>
      <c r="AT7" s="4"/>
      <c r="AU7" s="4">
        <f t="shared" si="19"/>
        <v>0</v>
      </c>
      <c r="AV7" s="4">
        <f t="shared" si="20"/>
        <v>2</v>
      </c>
      <c r="AW7" s="4">
        <f t="shared" si="21"/>
        <v>0</v>
      </c>
      <c r="AX7" s="4">
        <f t="shared" si="22"/>
        <v>2</v>
      </c>
      <c r="AY7" s="4"/>
      <c r="AZ7" s="4">
        <f t="shared" si="23"/>
        <v>0</v>
      </c>
      <c r="BA7" s="4">
        <f t="shared" si="24"/>
        <v>2</v>
      </c>
      <c r="BB7" s="4">
        <f t="shared" si="25"/>
        <v>0</v>
      </c>
      <c r="BC7" s="4">
        <f t="shared" si="26"/>
        <v>2</v>
      </c>
      <c r="BD7" s="4"/>
      <c r="BE7" s="4">
        <f t="shared" si="27"/>
        <v>1</v>
      </c>
    </row>
    <row r="8" spans="1:57">
      <c r="A8" s="26"/>
      <c r="B8" s="23" t="s">
        <v>15</v>
      </c>
      <c r="C8" s="23" t="s">
        <v>19</v>
      </c>
      <c r="D8" s="24"/>
      <c r="E8" s="24" t="s">
        <v>6</v>
      </c>
      <c r="F8" s="24"/>
      <c r="G8" s="25">
        <f>[1]Ergebnis!D8</f>
        <v>-1</v>
      </c>
      <c r="H8" s="25" t="s">
        <v>6</v>
      </c>
      <c r="I8" s="25">
        <f>[1]Ergebnis!F8</f>
        <v>-1</v>
      </c>
      <c r="J8" s="1">
        <f t="shared" si="0"/>
        <v>0</v>
      </c>
      <c r="M8" s="26"/>
      <c r="N8" s="23" t="str">
        <f>hsv</f>
        <v>Hamburger SV</v>
      </c>
      <c r="O8" s="23" t="str">
        <f>ein</f>
        <v>Eintracht Frankfurt</v>
      </c>
      <c r="P8" s="24"/>
      <c r="Q8" s="24" t="s">
        <v>6</v>
      </c>
      <c r="R8" s="24"/>
      <c r="S8" s="25">
        <f>[1]Ergebnis!L8</f>
        <v>-1</v>
      </c>
      <c r="T8" s="25" t="s">
        <v>6</v>
      </c>
      <c r="U8" s="25">
        <f>[1]Ergebnis!N8</f>
        <v>-1</v>
      </c>
      <c r="V8" s="1">
        <f t="shared" si="1"/>
        <v>0</v>
      </c>
      <c r="Y8" s="3">
        <f t="shared" si="2"/>
        <v>0</v>
      </c>
      <c r="Z8" s="3">
        <f t="shared" si="3"/>
        <v>0</v>
      </c>
      <c r="AA8" s="3">
        <f t="shared" si="4"/>
        <v>0</v>
      </c>
      <c r="AB8" s="3">
        <f t="shared" si="5"/>
        <v>0</v>
      </c>
      <c r="AC8" s="4"/>
      <c r="AD8" s="4">
        <f t="shared" si="6"/>
        <v>0</v>
      </c>
      <c r="AE8" s="4">
        <f t="shared" si="7"/>
        <v>2</v>
      </c>
      <c r="AF8" s="4">
        <f t="shared" si="8"/>
        <v>0</v>
      </c>
      <c r="AG8" s="4">
        <f t="shared" si="9"/>
        <v>2</v>
      </c>
      <c r="AH8" s="4"/>
      <c r="AI8" s="4">
        <f t="shared" si="10"/>
        <v>0</v>
      </c>
      <c r="AJ8" s="4">
        <f t="shared" si="11"/>
        <v>2</v>
      </c>
      <c r="AK8" s="4">
        <f t="shared" si="12"/>
        <v>0</v>
      </c>
      <c r="AL8" s="4">
        <f t="shared" si="13"/>
        <v>2</v>
      </c>
      <c r="AM8" s="4"/>
      <c r="AN8" s="4">
        <f t="shared" si="14"/>
        <v>1</v>
      </c>
      <c r="AP8" s="3">
        <f t="shared" si="15"/>
        <v>0</v>
      </c>
      <c r="AQ8" s="3">
        <f t="shared" si="16"/>
        <v>0</v>
      </c>
      <c r="AR8" s="3">
        <f t="shared" si="17"/>
        <v>0</v>
      </c>
      <c r="AS8" s="3">
        <f t="shared" si="18"/>
        <v>0</v>
      </c>
      <c r="AT8" s="4"/>
      <c r="AU8" s="4">
        <f t="shared" si="19"/>
        <v>0</v>
      </c>
      <c r="AV8" s="4">
        <f t="shared" si="20"/>
        <v>2</v>
      </c>
      <c r="AW8" s="4">
        <f t="shared" si="21"/>
        <v>0</v>
      </c>
      <c r="AX8" s="4">
        <f t="shared" si="22"/>
        <v>2</v>
      </c>
      <c r="AY8" s="4"/>
      <c r="AZ8" s="4">
        <f t="shared" si="23"/>
        <v>0</v>
      </c>
      <c r="BA8" s="4">
        <f t="shared" si="24"/>
        <v>2</v>
      </c>
      <c r="BB8" s="4">
        <f t="shared" si="25"/>
        <v>0</v>
      </c>
      <c r="BC8" s="4">
        <f t="shared" si="26"/>
        <v>2</v>
      </c>
      <c r="BD8" s="4"/>
      <c r="BE8" s="4">
        <f t="shared" si="27"/>
        <v>1</v>
      </c>
    </row>
    <row r="9" spans="1:57">
      <c r="A9" s="27"/>
      <c r="B9" s="28" t="s">
        <v>68</v>
      </c>
      <c r="C9" s="28" t="s">
        <v>9</v>
      </c>
      <c r="D9" s="29"/>
      <c r="E9" s="29" t="s">
        <v>6</v>
      </c>
      <c r="F9" s="29"/>
      <c r="G9" s="30">
        <f>[1]Ergebnis!D9</f>
        <v>-1</v>
      </c>
      <c r="H9" s="30" t="s">
        <v>6</v>
      </c>
      <c r="I9" s="30">
        <f>[1]Ergebnis!F9</f>
        <v>-1</v>
      </c>
      <c r="J9" s="1">
        <f t="shared" si="0"/>
        <v>0</v>
      </c>
      <c r="M9" s="27"/>
      <c r="N9" s="28" t="str">
        <f>mai</f>
        <v>Mainz 05</v>
      </c>
      <c r="O9" s="28" t="str">
        <f>vfl</f>
        <v>VfL Wolfsburg</v>
      </c>
      <c r="P9" s="29"/>
      <c r="Q9" s="29" t="s">
        <v>6</v>
      </c>
      <c r="R9" s="29"/>
      <c r="S9" s="30">
        <f>[1]Ergebnis!L9</f>
        <v>-1</v>
      </c>
      <c r="T9" s="30" t="s">
        <v>6</v>
      </c>
      <c r="U9" s="30">
        <f>[1]Ergebnis!N9</f>
        <v>-1</v>
      </c>
      <c r="V9" s="1">
        <f t="shared" si="1"/>
        <v>0</v>
      </c>
      <c r="Y9" s="3">
        <f t="shared" si="2"/>
        <v>0</v>
      </c>
      <c r="Z9" s="3">
        <f t="shared" si="3"/>
        <v>0</v>
      </c>
      <c r="AA9" s="3">
        <f t="shared" si="4"/>
        <v>0</v>
      </c>
      <c r="AB9" s="3">
        <f t="shared" si="5"/>
        <v>0</v>
      </c>
      <c r="AC9" s="4"/>
      <c r="AD9" s="4">
        <f t="shared" si="6"/>
        <v>0</v>
      </c>
      <c r="AE9" s="4">
        <f t="shared" si="7"/>
        <v>2</v>
      </c>
      <c r="AF9" s="4">
        <f t="shared" si="8"/>
        <v>0</v>
      </c>
      <c r="AG9" s="4">
        <f t="shared" si="9"/>
        <v>2</v>
      </c>
      <c r="AH9" s="4"/>
      <c r="AI9" s="4">
        <f t="shared" si="10"/>
        <v>0</v>
      </c>
      <c r="AJ9" s="4">
        <f t="shared" si="11"/>
        <v>2</v>
      </c>
      <c r="AK9" s="4">
        <f t="shared" si="12"/>
        <v>0</v>
      </c>
      <c r="AL9" s="4">
        <f t="shared" si="13"/>
        <v>2</v>
      </c>
      <c r="AM9" s="4"/>
      <c r="AN9" s="4">
        <f t="shared" si="14"/>
        <v>1</v>
      </c>
      <c r="AP9" s="3">
        <f t="shared" si="15"/>
        <v>0</v>
      </c>
      <c r="AQ9" s="3">
        <f t="shared" si="16"/>
        <v>0</v>
      </c>
      <c r="AR9" s="3">
        <f t="shared" si="17"/>
        <v>0</v>
      </c>
      <c r="AS9" s="3">
        <f t="shared" si="18"/>
        <v>0</v>
      </c>
      <c r="AT9" s="4"/>
      <c r="AU9" s="4">
        <f t="shared" si="19"/>
        <v>0</v>
      </c>
      <c r="AV9" s="4">
        <f t="shared" si="20"/>
        <v>2</v>
      </c>
      <c r="AW9" s="4">
        <f t="shared" si="21"/>
        <v>0</v>
      </c>
      <c r="AX9" s="4">
        <f t="shared" si="22"/>
        <v>2</v>
      </c>
      <c r="AY9" s="4"/>
      <c r="AZ9" s="4">
        <f t="shared" si="23"/>
        <v>0</v>
      </c>
      <c r="BA9" s="4">
        <f t="shared" si="24"/>
        <v>2</v>
      </c>
      <c r="BB9" s="4">
        <f t="shared" si="25"/>
        <v>0</v>
      </c>
      <c r="BC9" s="4">
        <f t="shared" si="26"/>
        <v>2</v>
      </c>
      <c r="BD9" s="4"/>
      <c r="BE9" s="4">
        <f t="shared" si="27"/>
        <v>1</v>
      </c>
    </row>
    <row r="10" spans="1:57">
      <c r="A10" s="26"/>
      <c r="B10" s="23" t="s">
        <v>69</v>
      </c>
      <c r="C10" s="23" t="s">
        <v>21</v>
      </c>
      <c r="D10" s="24"/>
      <c r="E10" s="24" t="s">
        <v>6</v>
      </c>
      <c r="F10" s="24"/>
      <c r="G10" s="25">
        <f>[1]Ergebnis!D10</f>
        <v>-1</v>
      </c>
      <c r="H10" s="25" t="s">
        <v>6</v>
      </c>
      <c r="I10" s="25">
        <f>[1]Ergebnis!F10</f>
        <v>-1</v>
      </c>
      <c r="J10" s="1">
        <f t="shared" si="0"/>
        <v>0</v>
      </c>
      <c r="M10" s="26"/>
      <c r="N10" s="23" t="str">
        <f>hoff</f>
        <v>1899 Hoffenheim</v>
      </c>
      <c r="O10" s="23" t="str">
        <f>pau</f>
        <v>St. Pauli</v>
      </c>
      <c r="P10" s="24"/>
      <c r="Q10" s="24" t="s">
        <v>6</v>
      </c>
      <c r="R10" s="24"/>
      <c r="S10" s="25">
        <f>[1]Ergebnis!L10</f>
        <v>-1</v>
      </c>
      <c r="T10" s="25" t="s">
        <v>6</v>
      </c>
      <c r="U10" s="25">
        <f>[1]Ergebnis!N10</f>
        <v>-1</v>
      </c>
      <c r="V10" s="1">
        <f t="shared" si="1"/>
        <v>0</v>
      </c>
      <c r="Y10" s="3">
        <f t="shared" si="2"/>
        <v>0</v>
      </c>
      <c r="Z10" s="3">
        <f t="shared" si="3"/>
        <v>0</v>
      </c>
      <c r="AA10" s="3">
        <f t="shared" si="4"/>
        <v>0</v>
      </c>
      <c r="AB10" s="3">
        <f t="shared" si="5"/>
        <v>0</v>
      </c>
      <c r="AC10" s="4"/>
      <c r="AD10" s="4">
        <f t="shared" si="6"/>
        <v>0</v>
      </c>
      <c r="AE10" s="4">
        <f t="shared" si="7"/>
        <v>2</v>
      </c>
      <c r="AF10" s="4">
        <f t="shared" si="8"/>
        <v>0</v>
      </c>
      <c r="AG10" s="4">
        <f t="shared" si="9"/>
        <v>2</v>
      </c>
      <c r="AH10" s="4"/>
      <c r="AI10" s="4">
        <f t="shared" si="10"/>
        <v>0</v>
      </c>
      <c r="AJ10" s="4">
        <f t="shared" si="11"/>
        <v>2</v>
      </c>
      <c r="AK10" s="4">
        <f t="shared" si="12"/>
        <v>0</v>
      </c>
      <c r="AL10" s="4">
        <f t="shared" si="13"/>
        <v>2</v>
      </c>
      <c r="AM10" s="4"/>
      <c r="AN10" s="4">
        <f t="shared" si="14"/>
        <v>1</v>
      </c>
      <c r="AP10" s="3">
        <f t="shared" si="15"/>
        <v>0</v>
      </c>
      <c r="AQ10" s="3">
        <f t="shared" si="16"/>
        <v>0</v>
      </c>
      <c r="AR10" s="3">
        <f t="shared" si="17"/>
        <v>0</v>
      </c>
      <c r="AS10" s="3">
        <f t="shared" si="18"/>
        <v>0</v>
      </c>
      <c r="AT10" s="4"/>
      <c r="AU10" s="4">
        <f t="shared" si="19"/>
        <v>0</v>
      </c>
      <c r="AV10" s="4">
        <f t="shared" si="20"/>
        <v>2</v>
      </c>
      <c r="AW10" s="4">
        <f t="shared" si="21"/>
        <v>0</v>
      </c>
      <c r="AX10" s="4">
        <f t="shared" si="22"/>
        <v>2</v>
      </c>
      <c r="AY10" s="4"/>
      <c r="AZ10" s="4">
        <f t="shared" si="23"/>
        <v>0</v>
      </c>
      <c r="BA10" s="4">
        <f t="shared" si="24"/>
        <v>2</v>
      </c>
      <c r="BB10" s="4">
        <f t="shared" si="25"/>
        <v>0</v>
      </c>
      <c r="BC10" s="4">
        <f t="shared" si="26"/>
        <v>2</v>
      </c>
      <c r="BD10" s="4"/>
      <c r="BE10" s="4">
        <f t="shared" si="27"/>
        <v>1</v>
      </c>
    </row>
    <row r="11" spans="1:57">
      <c r="A11" s="27"/>
      <c r="B11" s="28" t="s">
        <v>70</v>
      </c>
      <c r="C11" s="28" t="s">
        <v>7</v>
      </c>
      <c r="D11" s="29"/>
      <c r="E11" s="29" t="s">
        <v>6</v>
      </c>
      <c r="F11" s="29"/>
      <c r="G11" s="30">
        <f>[1]Ergebnis!D11</f>
        <v>-1</v>
      </c>
      <c r="H11" s="30" t="s">
        <v>6</v>
      </c>
      <c r="I11" s="30">
        <f>[1]Ergebnis!F11</f>
        <v>-1</v>
      </c>
      <c r="J11" s="1">
        <f t="shared" si="0"/>
        <v>0</v>
      </c>
      <c r="M11" s="27"/>
      <c r="N11" s="28" t="str">
        <f>mgb</f>
        <v>Mönchengladbach</v>
      </c>
      <c r="O11" s="28" t="str">
        <f>lev</f>
        <v>Bayer Leverkusen</v>
      </c>
      <c r="P11" s="29"/>
      <c r="Q11" s="29" t="s">
        <v>6</v>
      </c>
      <c r="R11" s="29"/>
      <c r="S11" s="30">
        <f>[1]Ergebnis!L11</f>
        <v>-1</v>
      </c>
      <c r="T11" s="30" t="s">
        <v>6</v>
      </c>
      <c r="U11" s="30">
        <f>[1]Ergebnis!N11</f>
        <v>-1</v>
      </c>
      <c r="V11" s="1">
        <f t="shared" si="1"/>
        <v>0</v>
      </c>
      <c r="Y11" s="3">
        <f t="shared" si="2"/>
        <v>0</v>
      </c>
      <c r="Z11" s="3">
        <f t="shared" si="3"/>
        <v>0</v>
      </c>
      <c r="AA11" s="3">
        <f t="shared" si="4"/>
        <v>0</v>
      </c>
      <c r="AB11" s="3">
        <f t="shared" si="5"/>
        <v>0</v>
      </c>
      <c r="AC11" s="4"/>
      <c r="AD11" s="4">
        <f t="shared" si="6"/>
        <v>0</v>
      </c>
      <c r="AE11" s="4">
        <f t="shared" si="7"/>
        <v>2</v>
      </c>
      <c r="AF11" s="4">
        <f t="shared" si="8"/>
        <v>0</v>
      </c>
      <c r="AG11" s="4">
        <f t="shared" si="9"/>
        <v>2</v>
      </c>
      <c r="AH11" s="4"/>
      <c r="AI11" s="4">
        <f t="shared" si="10"/>
        <v>0</v>
      </c>
      <c r="AJ11" s="4">
        <f t="shared" si="11"/>
        <v>2</v>
      </c>
      <c r="AK11" s="4">
        <f t="shared" si="12"/>
        <v>0</v>
      </c>
      <c r="AL11" s="4">
        <f t="shared" si="13"/>
        <v>2</v>
      </c>
      <c r="AM11" s="4"/>
      <c r="AN11" s="4">
        <f t="shared" si="14"/>
        <v>1</v>
      </c>
      <c r="AP11" s="3">
        <f t="shared" si="15"/>
        <v>0</v>
      </c>
      <c r="AQ11" s="3">
        <f t="shared" si="16"/>
        <v>0</v>
      </c>
      <c r="AR11" s="3">
        <f t="shared" si="17"/>
        <v>0</v>
      </c>
      <c r="AS11" s="3">
        <f t="shared" si="18"/>
        <v>0</v>
      </c>
      <c r="AT11" s="4"/>
      <c r="AU11" s="4">
        <f t="shared" si="19"/>
        <v>0</v>
      </c>
      <c r="AV11" s="4">
        <f t="shared" si="20"/>
        <v>2</v>
      </c>
      <c r="AW11" s="4">
        <f t="shared" si="21"/>
        <v>0</v>
      </c>
      <c r="AX11" s="4">
        <f t="shared" si="22"/>
        <v>2</v>
      </c>
      <c r="AY11" s="4"/>
      <c r="AZ11" s="4">
        <f t="shared" si="23"/>
        <v>0</v>
      </c>
      <c r="BA11" s="4">
        <f t="shared" si="24"/>
        <v>2</v>
      </c>
      <c r="BB11" s="4">
        <f t="shared" si="25"/>
        <v>0</v>
      </c>
      <c r="BC11" s="4">
        <f t="shared" si="26"/>
        <v>2</v>
      </c>
      <c r="BD11" s="4"/>
      <c r="BE11" s="4">
        <f t="shared" si="27"/>
        <v>1</v>
      </c>
    </row>
    <row r="12" spans="1:57">
      <c r="A12" s="26"/>
      <c r="B12" s="23" t="s">
        <v>17</v>
      </c>
      <c r="C12" s="23" t="s">
        <v>71</v>
      </c>
      <c r="D12" s="24"/>
      <c r="E12" s="24" t="s">
        <v>6</v>
      </c>
      <c r="F12" s="24"/>
      <c r="G12" s="25">
        <f>[1]Ergebnis!D12</f>
        <v>-1</v>
      </c>
      <c r="H12" s="25" t="s">
        <v>6</v>
      </c>
      <c r="I12" s="25">
        <f>[1]Ergebnis!F12</f>
        <v>-1</v>
      </c>
      <c r="J12" s="1">
        <f t="shared" si="0"/>
        <v>0</v>
      </c>
      <c r="M12" s="26"/>
      <c r="N12" s="23" t="str">
        <f>kö</f>
        <v>1. FC Köln</v>
      </c>
      <c r="O12" s="23" t="str">
        <f>wb</f>
        <v>Werder Bremen</v>
      </c>
      <c r="P12" s="24"/>
      <c r="Q12" s="24" t="s">
        <v>6</v>
      </c>
      <c r="R12" s="24"/>
      <c r="S12" s="25">
        <f>[1]Ergebnis!L12</f>
        <v>-1</v>
      </c>
      <c r="T12" s="25" t="s">
        <v>6</v>
      </c>
      <c r="U12" s="25">
        <f>[1]Ergebnis!N12</f>
        <v>-1</v>
      </c>
      <c r="V12" s="1">
        <f t="shared" si="1"/>
        <v>0</v>
      </c>
      <c r="Y12" s="3">
        <f t="shared" si="2"/>
        <v>0</v>
      </c>
      <c r="Z12" s="3">
        <f t="shared" si="3"/>
        <v>0</v>
      </c>
      <c r="AA12" s="3">
        <f t="shared" si="4"/>
        <v>0</v>
      </c>
      <c r="AB12" s="3">
        <f t="shared" si="5"/>
        <v>0</v>
      </c>
      <c r="AC12" s="4"/>
      <c r="AD12" s="4">
        <f t="shared" si="6"/>
        <v>0</v>
      </c>
      <c r="AE12" s="4">
        <f t="shared" si="7"/>
        <v>2</v>
      </c>
      <c r="AF12" s="4">
        <f t="shared" si="8"/>
        <v>0</v>
      </c>
      <c r="AG12" s="4">
        <f t="shared" si="9"/>
        <v>2</v>
      </c>
      <c r="AH12" s="4"/>
      <c r="AI12" s="4">
        <f t="shared" si="10"/>
        <v>0</v>
      </c>
      <c r="AJ12" s="4">
        <f t="shared" si="11"/>
        <v>2</v>
      </c>
      <c r="AK12" s="4">
        <f t="shared" si="12"/>
        <v>0</v>
      </c>
      <c r="AL12" s="4">
        <f t="shared" si="13"/>
        <v>2</v>
      </c>
      <c r="AM12" s="4"/>
      <c r="AN12" s="4">
        <f t="shared" si="14"/>
        <v>1</v>
      </c>
      <c r="AP12" s="3">
        <f t="shared" si="15"/>
        <v>0</v>
      </c>
      <c r="AQ12" s="3">
        <f t="shared" si="16"/>
        <v>0</v>
      </c>
      <c r="AR12" s="3">
        <f t="shared" si="17"/>
        <v>0</v>
      </c>
      <c r="AS12" s="3">
        <f t="shared" si="18"/>
        <v>0</v>
      </c>
      <c r="AT12" s="4"/>
      <c r="AU12" s="4">
        <f t="shared" si="19"/>
        <v>0</v>
      </c>
      <c r="AV12" s="4">
        <f t="shared" si="20"/>
        <v>2</v>
      </c>
      <c r="AW12" s="4">
        <f t="shared" si="21"/>
        <v>0</v>
      </c>
      <c r="AX12" s="4">
        <f t="shared" si="22"/>
        <v>2</v>
      </c>
      <c r="AY12" s="4"/>
      <c r="AZ12" s="4">
        <f t="shared" si="23"/>
        <v>0</v>
      </c>
      <c r="BA12" s="4">
        <f t="shared" si="24"/>
        <v>2</v>
      </c>
      <c r="BB12" s="4">
        <f t="shared" si="25"/>
        <v>0</v>
      </c>
      <c r="BC12" s="4">
        <f t="shared" si="26"/>
        <v>2</v>
      </c>
      <c r="BD12" s="4"/>
      <c r="BE12" s="4">
        <f t="shared" si="27"/>
        <v>1</v>
      </c>
    </row>
    <row r="13" spans="1:57">
      <c r="A13" s="27"/>
      <c r="B13" s="28" t="s">
        <v>72</v>
      </c>
      <c r="C13" s="28" t="s">
        <v>73</v>
      </c>
      <c r="D13" s="29"/>
      <c r="E13" s="29" t="s">
        <v>6</v>
      </c>
      <c r="F13" s="29"/>
      <c r="G13" s="30">
        <f>[1]Ergebnis!D13</f>
        <v>-1</v>
      </c>
      <c r="H13" s="30" t="s">
        <v>6</v>
      </c>
      <c r="I13" s="30">
        <f>[1]Ergebnis!F13</f>
        <v>-1</v>
      </c>
      <c r="J13" s="1">
        <f t="shared" si="0"/>
        <v>0</v>
      </c>
      <c r="M13" s="27"/>
      <c r="N13" s="28" t="str">
        <f>scf</f>
        <v>SC Freiburg</v>
      </c>
      <c r="O13" s="28" t="str">
        <f>fcn</f>
        <v>1. FC Nürnberg</v>
      </c>
      <c r="P13" s="29"/>
      <c r="Q13" s="29" t="s">
        <v>6</v>
      </c>
      <c r="R13" s="29"/>
      <c r="S13" s="30">
        <f>[1]Ergebnis!L13</f>
        <v>-1</v>
      </c>
      <c r="T13" s="30" t="s">
        <v>6</v>
      </c>
      <c r="U13" s="30">
        <f>[1]Ergebnis!N13</f>
        <v>-1</v>
      </c>
      <c r="V13" s="1">
        <f t="shared" si="1"/>
        <v>0</v>
      </c>
      <c r="Y13" s="3">
        <f t="shared" si="2"/>
        <v>0</v>
      </c>
      <c r="Z13" s="3">
        <f t="shared" si="3"/>
        <v>0</v>
      </c>
      <c r="AA13" s="3">
        <f t="shared" si="4"/>
        <v>0</v>
      </c>
      <c r="AB13" s="3">
        <f t="shared" si="5"/>
        <v>0</v>
      </c>
      <c r="AC13" s="4"/>
      <c r="AD13" s="4">
        <f t="shared" si="6"/>
        <v>0</v>
      </c>
      <c r="AE13" s="4">
        <f t="shared" si="7"/>
        <v>2</v>
      </c>
      <c r="AF13" s="4">
        <f t="shared" si="8"/>
        <v>0</v>
      </c>
      <c r="AG13" s="4">
        <f t="shared" si="9"/>
        <v>2</v>
      </c>
      <c r="AH13" s="4"/>
      <c r="AI13" s="4">
        <f t="shared" si="10"/>
        <v>0</v>
      </c>
      <c r="AJ13" s="4">
        <f t="shared" si="11"/>
        <v>2</v>
      </c>
      <c r="AK13" s="4">
        <f t="shared" si="12"/>
        <v>0</v>
      </c>
      <c r="AL13" s="4">
        <f t="shared" si="13"/>
        <v>2</v>
      </c>
      <c r="AM13" s="4"/>
      <c r="AN13" s="4">
        <f t="shared" si="14"/>
        <v>1</v>
      </c>
      <c r="AP13" s="3">
        <f t="shared" si="15"/>
        <v>0</v>
      </c>
      <c r="AQ13" s="3">
        <f t="shared" si="16"/>
        <v>0</v>
      </c>
      <c r="AR13" s="3">
        <f t="shared" si="17"/>
        <v>0</v>
      </c>
      <c r="AS13" s="3">
        <f t="shared" si="18"/>
        <v>0</v>
      </c>
      <c r="AT13" s="4"/>
      <c r="AU13" s="4">
        <f t="shared" si="19"/>
        <v>0</v>
      </c>
      <c r="AV13" s="4">
        <f t="shared" si="20"/>
        <v>2</v>
      </c>
      <c r="AW13" s="4">
        <f t="shared" si="21"/>
        <v>0</v>
      </c>
      <c r="AX13" s="4">
        <f t="shared" si="22"/>
        <v>2</v>
      </c>
      <c r="AY13" s="4"/>
      <c r="AZ13" s="4">
        <f t="shared" si="23"/>
        <v>0</v>
      </c>
      <c r="BA13" s="4">
        <f t="shared" si="24"/>
        <v>2</v>
      </c>
      <c r="BB13" s="4">
        <f t="shared" si="25"/>
        <v>0</v>
      </c>
      <c r="BC13" s="4">
        <f t="shared" si="26"/>
        <v>2</v>
      </c>
      <c r="BD13" s="4"/>
      <c r="BE13" s="4">
        <f t="shared" si="27"/>
        <v>1</v>
      </c>
    </row>
    <row r="14" spans="1:57">
      <c r="A14" s="26"/>
      <c r="B14" s="23" t="s">
        <v>20</v>
      </c>
      <c r="C14" s="23" t="s">
        <v>14</v>
      </c>
      <c r="D14" s="24"/>
      <c r="E14" s="24" t="s">
        <v>6</v>
      </c>
      <c r="F14" s="24"/>
      <c r="G14" s="25">
        <f>[1]Ergebnis!D14</f>
        <v>-1</v>
      </c>
      <c r="H14" s="25" t="s">
        <v>6</v>
      </c>
      <c r="I14" s="25">
        <f>[1]Ergebnis!F14</f>
        <v>-1</v>
      </c>
      <c r="J14" s="1">
        <f t="shared" si="0"/>
        <v>0</v>
      </c>
      <c r="M14" s="26"/>
      <c r="N14" s="23" t="str">
        <f>han</f>
        <v>Hannover 96</v>
      </c>
      <c r="O14" s="23" t="str">
        <f>sch</f>
        <v>Schalke 04</v>
      </c>
      <c r="P14" s="24"/>
      <c r="Q14" s="24" t="s">
        <v>6</v>
      </c>
      <c r="R14" s="24"/>
      <c r="S14" s="25">
        <f>[1]Ergebnis!L14</f>
        <v>-1</v>
      </c>
      <c r="T14" s="25" t="s">
        <v>6</v>
      </c>
      <c r="U14" s="25">
        <f>[1]Ergebnis!N14</f>
        <v>-1</v>
      </c>
      <c r="V14" s="1">
        <f t="shared" si="1"/>
        <v>0</v>
      </c>
      <c r="Y14" s="3">
        <f t="shared" si="2"/>
        <v>0</v>
      </c>
      <c r="Z14" s="3">
        <f t="shared" si="3"/>
        <v>0</v>
      </c>
      <c r="AA14" s="3">
        <f t="shared" si="4"/>
        <v>0</v>
      </c>
      <c r="AB14" s="3">
        <f t="shared" si="5"/>
        <v>0</v>
      </c>
      <c r="AC14" s="4"/>
      <c r="AD14" s="4">
        <f t="shared" si="6"/>
        <v>0</v>
      </c>
      <c r="AE14" s="4">
        <f t="shared" si="7"/>
        <v>2</v>
      </c>
      <c r="AF14" s="4">
        <f t="shared" si="8"/>
        <v>0</v>
      </c>
      <c r="AG14" s="4">
        <f t="shared" si="9"/>
        <v>2</v>
      </c>
      <c r="AH14" s="4"/>
      <c r="AI14" s="4">
        <f t="shared" si="10"/>
        <v>0</v>
      </c>
      <c r="AJ14" s="4">
        <f t="shared" si="11"/>
        <v>2</v>
      </c>
      <c r="AK14" s="4">
        <f t="shared" si="12"/>
        <v>0</v>
      </c>
      <c r="AL14" s="4">
        <f t="shared" si="13"/>
        <v>2</v>
      </c>
      <c r="AM14" s="4"/>
      <c r="AN14" s="4">
        <f t="shared" si="14"/>
        <v>1</v>
      </c>
      <c r="AP14" s="3">
        <f t="shared" si="15"/>
        <v>0</v>
      </c>
      <c r="AQ14" s="3">
        <f t="shared" si="16"/>
        <v>0</v>
      </c>
      <c r="AR14" s="3">
        <f t="shared" si="17"/>
        <v>0</v>
      </c>
      <c r="AS14" s="3">
        <f t="shared" si="18"/>
        <v>0</v>
      </c>
      <c r="AT14" s="4"/>
      <c r="AU14" s="4">
        <f t="shared" si="19"/>
        <v>0</v>
      </c>
      <c r="AV14" s="4">
        <f t="shared" si="20"/>
        <v>2</v>
      </c>
      <c r="AW14" s="4">
        <f t="shared" si="21"/>
        <v>0</v>
      </c>
      <c r="AX14" s="4">
        <f t="shared" si="22"/>
        <v>2</v>
      </c>
      <c r="AY14" s="4"/>
      <c r="AZ14" s="4">
        <f t="shared" si="23"/>
        <v>0</v>
      </c>
      <c r="BA14" s="4">
        <f t="shared" si="24"/>
        <v>2</v>
      </c>
      <c r="BB14" s="4">
        <f t="shared" si="25"/>
        <v>0</v>
      </c>
      <c r="BC14" s="4">
        <f t="shared" si="26"/>
        <v>2</v>
      </c>
      <c r="BD14" s="4"/>
      <c r="BE14" s="4">
        <f t="shared" si="27"/>
        <v>1</v>
      </c>
    </row>
    <row r="15" spans="1:57">
      <c r="A15" s="76" t="s">
        <v>11</v>
      </c>
      <c r="B15" s="77"/>
      <c r="C15" s="77"/>
      <c r="D15" s="77"/>
      <c r="E15" s="77"/>
      <c r="F15" s="77"/>
      <c r="G15" s="77"/>
      <c r="H15" s="77"/>
      <c r="I15" s="78"/>
      <c r="J15" s="2">
        <f>SUM(J6:J14)</f>
        <v>0</v>
      </c>
      <c r="M15" s="67" t="s">
        <v>11</v>
      </c>
      <c r="N15" s="67"/>
      <c r="O15" s="67"/>
      <c r="P15" s="67"/>
      <c r="Q15" s="67"/>
      <c r="R15" s="67"/>
      <c r="S15" s="67"/>
      <c r="T15" s="67"/>
      <c r="U15" s="67"/>
      <c r="V15" s="2">
        <f>SUM(V6:V14)</f>
        <v>0</v>
      </c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</row>
    <row r="16" spans="1:57">
      <c r="A16" s="31"/>
      <c r="B16" s="32"/>
      <c r="C16" s="32"/>
      <c r="M16" s="33"/>
      <c r="N16" s="34"/>
      <c r="O16" s="34"/>
      <c r="P16" s="4"/>
      <c r="Q16" s="4"/>
      <c r="R16" s="4"/>
      <c r="S16" s="4"/>
      <c r="T16" s="4"/>
      <c r="U16" s="4"/>
      <c r="V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</row>
    <row r="17" spans="1:57">
      <c r="A17" s="73" t="s">
        <v>12</v>
      </c>
      <c r="B17" s="74"/>
      <c r="C17" s="75"/>
      <c r="D17" s="69" t="s">
        <v>2</v>
      </c>
      <c r="E17" s="69"/>
      <c r="F17" s="69"/>
      <c r="G17" s="69" t="s">
        <v>3</v>
      </c>
      <c r="H17" s="69"/>
      <c r="I17" s="69"/>
      <c r="J17" s="21" t="s">
        <v>4</v>
      </c>
      <c r="M17" s="68" t="s">
        <v>13</v>
      </c>
      <c r="N17" s="68"/>
      <c r="O17" s="68"/>
      <c r="P17" s="69" t="s">
        <v>2</v>
      </c>
      <c r="Q17" s="69"/>
      <c r="R17" s="69"/>
      <c r="S17" s="69" t="s">
        <v>3</v>
      </c>
      <c r="T17" s="69"/>
      <c r="U17" s="69"/>
      <c r="V17" s="21" t="s">
        <v>4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1:57">
      <c r="A18" s="26"/>
      <c r="B18" s="23" t="s">
        <v>19</v>
      </c>
      <c r="C18" s="23" t="s">
        <v>20</v>
      </c>
      <c r="D18" s="24"/>
      <c r="E18" s="24" t="s">
        <v>6</v>
      </c>
      <c r="F18" s="24"/>
      <c r="G18" s="25">
        <f>[1]Ergebnis!D17</f>
        <v>-1</v>
      </c>
      <c r="H18" s="25" t="s">
        <v>6</v>
      </c>
      <c r="I18" s="25">
        <f>[1]Ergebnis!F17</f>
        <v>-1</v>
      </c>
      <c r="J18" s="1">
        <f t="shared" ref="J18:J26" si="28">IF(G18+I18&lt;0,0,IF(AB18=3,3,IF(AB18=0,AN18,0)))</f>
        <v>0</v>
      </c>
      <c r="M18" s="26"/>
      <c r="N18" s="23" t="str">
        <f>sch</f>
        <v>Schalke 04</v>
      </c>
      <c r="O18" s="23" t="str">
        <f>hoff</f>
        <v>1899 Hoffenheim</v>
      </c>
      <c r="P18" s="24"/>
      <c r="Q18" s="24" t="s">
        <v>6</v>
      </c>
      <c r="R18" s="24"/>
      <c r="S18" s="25">
        <f>[1]Ergebnis!L17</f>
        <v>-1</v>
      </c>
      <c r="T18" s="25" t="s">
        <v>6</v>
      </c>
      <c r="U18" s="25">
        <f>[1]Ergebnis!N17</f>
        <v>-1</v>
      </c>
      <c r="V18" s="1">
        <f t="shared" ref="V18:V26" si="29">IF(S18+U18&lt;0,0,IF(AS18=3,3,IF(AS18=0,BE18,0)))</f>
        <v>0</v>
      </c>
      <c r="Y18" s="3">
        <f t="shared" ref="Y18:Y26" si="30">IF(D18=G18,1,0)</f>
        <v>0</v>
      </c>
      <c r="Z18" s="3">
        <f t="shared" ref="Z18:Z26" si="31">IF(F18=I18,1,0)</f>
        <v>0</v>
      </c>
      <c r="AA18" s="3">
        <f t="shared" ref="AA18:AA26" si="32">Y18+Z18</f>
        <v>0</v>
      </c>
      <c r="AB18" s="3">
        <f t="shared" ref="AB18:AB26" si="33">IF(AA18=2,3,0)</f>
        <v>0</v>
      </c>
      <c r="AC18" s="4"/>
      <c r="AD18" s="4">
        <f t="shared" ref="AD18:AD26" si="34">IF(D18&gt;F18,1,0)</f>
        <v>0</v>
      </c>
      <c r="AE18" s="4">
        <f t="shared" ref="AE18:AE26" si="35">IF(D18=F18,2,0)</f>
        <v>2</v>
      </c>
      <c r="AF18" s="4">
        <f t="shared" ref="AF18:AF26" si="36">IF(D18&lt;F18,3,0)</f>
        <v>0</v>
      </c>
      <c r="AG18" s="4">
        <f t="shared" ref="AG18:AG26" si="37">AD18+AE18+AF18</f>
        <v>2</v>
      </c>
      <c r="AH18" s="4"/>
      <c r="AI18" s="4">
        <f t="shared" ref="AI18:AI26" si="38">IF(G18&gt;I18,1,0)</f>
        <v>0</v>
      </c>
      <c r="AJ18" s="4">
        <f t="shared" ref="AJ18:AJ26" si="39">IF(G18=I18,2,0)</f>
        <v>2</v>
      </c>
      <c r="AK18" s="4">
        <f t="shared" ref="AK18:AK26" si="40">IF(G18&lt;I18,3,0)</f>
        <v>0</v>
      </c>
      <c r="AL18" s="4">
        <f t="shared" ref="AL18:AL26" si="41">AI18+AJ18+AK18</f>
        <v>2</v>
      </c>
      <c r="AM18" s="4"/>
      <c r="AN18" s="4">
        <f t="shared" ref="AN18:AN26" si="42">IF(AG18=AL18,1,0)</f>
        <v>1</v>
      </c>
      <c r="AP18" s="3">
        <f t="shared" ref="AP18:AP26" si="43">IF(P18=S18,1,0)</f>
        <v>0</v>
      </c>
      <c r="AQ18" s="3">
        <f t="shared" ref="AQ18:AQ26" si="44">IF(R18=U18,1,0)</f>
        <v>0</v>
      </c>
      <c r="AR18" s="3">
        <f t="shared" ref="AR18:AR26" si="45">AP18+AQ18</f>
        <v>0</v>
      </c>
      <c r="AS18" s="3">
        <f t="shared" ref="AS18:AS26" si="46">IF(AR18=2,3,0)</f>
        <v>0</v>
      </c>
      <c r="AT18" s="4"/>
      <c r="AU18" s="4">
        <f t="shared" ref="AU18:AU26" si="47">IF(P18&gt;R18,1,0)</f>
        <v>0</v>
      </c>
      <c r="AV18" s="4">
        <f t="shared" ref="AV18:AV26" si="48">IF(P18=R18,2,0)</f>
        <v>2</v>
      </c>
      <c r="AW18" s="4">
        <f t="shared" ref="AW18:AW26" si="49">IF(P18&lt;R18,3,0)</f>
        <v>0</v>
      </c>
      <c r="AX18" s="4">
        <f t="shared" ref="AX18:AX26" si="50">AU18+AV18+AW18</f>
        <v>2</v>
      </c>
      <c r="AY18" s="4"/>
      <c r="AZ18" s="4">
        <f t="shared" ref="AZ18:AZ26" si="51">IF(S18&gt;U18,1,0)</f>
        <v>0</v>
      </c>
      <c r="BA18" s="4">
        <f t="shared" ref="BA18:BA26" si="52">IF(S18=U18,2,0)</f>
        <v>2</v>
      </c>
      <c r="BB18" s="4">
        <f t="shared" ref="BB18:BB26" si="53">IF(S18&lt;U18,3,0)</f>
        <v>0</v>
      </c>
      <c r="BC18" s="4">
        <f t="shared" ref="BC18:BC26" si="54">AZ18+BA18+BB18</f>
        <v>2</v>
      </c>
      <c r="BD18" s="4"/>
      <c r="BE18" s="4">
        <f t="shared" ref="BE18:BE26" si="55">IF(AX18=BC18,1,0)</f>
        <v>1</v>
      </c>
    </row>
    <row r="19" spans="1:57">
      <c r="A19" s="27"/>
      <c r="B19" s="28" t="s">
        <v>21</v>
      </c>
      <c r="C19" s="28" t="s">
        <v>17</v>
      </c>
      <c r="D19" s="29"/>
      <c r="E19" s="29" t="s">
        <v>6</v>
      </c>
      <c r="F19" s="29"/>
      <c r="G19" s="30">
        <v>-1</v>
      </c>
      <c r="H19" s="30" t="s">
        <v>6</v>
      </c>
      <c r="I19" s="30">
        <v>-1</v>
      </c>
      <c r="J19" s="1">
        <f t="shared" si="28"/>
        <v>0</v>
      </c>
      <c r="M19" s="27"/>
      <c r="N19" s="28" t="str">
        <f>wb</f>
        <v>Werder Bremen</v>
      </c>
      <c r="O19" s="28" t="str">
        <f>bay</f>
        <v>Bayern München</v>
      </c>
      <c r="P19" s="29"/>
      <c r="Q19" s="29" t="s">
        <v>6</v>
      </c>
      <c r="R19" s="29"/>
      <c r="S19" s="30">
        <f>[1]Ergebnis!L18</f>
        <v>-1</v>
      </c>
      <c r="T19" s="30" t="s">
        <v>6</v>
      </c>
      <c r="U19" s="30">
        <f>[1]Ergebnis!N18</f>
        <v>-1</v>
      </c>
      <c r="V19" s="1">
        <f t="shared" si="29"/>
        <v>0</v>
      </c>
      <c r="Y19" s="3">
        <f t="shared" si="30"/>
        <v>0</v>
      </c>
      <c r="Z19" s="3">
        <f t="shared" si="31"/>
        <v>0</v>
      </c>
      <c r="AA19" s="3">
        <f t="shared" si="32"/>
        <v>0</v>
      </c>
      <c r="AB19" s="3">
        <f t="shared" si="33"/>
        <v>0</v>
      </c>
      <c r="AC19" s="4"/>
      <c r="AD19" s="4">
        <f t="shared" si="34"/>
        <v>0</v>
      </c>
      <c r="AE19" s="4">
        <f t="shared" si="35"/>
        <v>2</v>
      </c>
      <c r="AF19" s="4">
        <f t="shared" si="36"/>
        <v>0</v>
      </c>
      <c r="AG19" s="4">
        <f t="shared" si="37"/>
        <v>2</v>
      </c>
      <c r="AH19" s="4"/>
      <c r="AI19" s="4">
        <f t="shared" si="38"/>
        <v>0</v>
      </c>
      <c r="AJ19" s="4">
        <f t="shared" si="39"/>
        <v>2</v>
      </c>
      <c r="AK19" s="4">
        <f t="shared" si="40"/>
        <v>0</v>
      </c>
      <c r="AL19" s="4">
        <f t="shared" si="41"/>
        <v>2</v>
      </c>
      <c r="AM19" s="4"/>
      <c r="AN19" s="4">
        <f t="shared" si="42"/>
        <v>1</v>
      </c>
      <c r="AP19" s="3">
        <f t="shared" si="43"/>
        <v>0</v>
      </c>
      <c r="AQ19" s="3">
        <f t="shared" si="44"/>
        <v>0</v>
      </c>
      <c r="AR19" s="3">
        <f t="shared" si="45"/>
        <v>0</v>
      </c>
      <c r="AS19" s="3">
        <f t="shared" si="46"/>
        <v>0</v>
      </c>
      <c r="AT19" s="4"/>
      <c r="AU19" s="4">
        <f t="shared" si="47"/>
        <v>0</v>
      </c>
      <c r="AV19" s="4">
        <f t="shared" si="48"/>
        <v>2</v>
      </c>
      <c r="AW19" s="4">
        <f t="shared" si="49"/>
        <v>0</v>
      </c>
      <c r="AX19" s="4">
        <f t="shared" si="50"/>
        <v>2</v>
      </c>
      <c r="AY19" s="4"/>
      <c r="AZ19" s="4">
        <f t="shared" si="51"/>
        <v>0</v>
      </c>
      <c r="BA19" s="4">
        <f t="shared" si="52"/>
        <v>2</v>
      </c>
      <c r="BB19" s="4">
        <f t="shared" si="53"/>
        <v>0</v>
      </c>
      <c r="BC19" s="4">
        <f t="shared" si="54"/>
        <v>2</v>
      </c>
      <c r="BD19" s="4"/>
      <c r="BE19" s="4">
        <f t="shared" si="55"/>
        <v>1</v>
      </c>
    </row>
    <row r="20" spans="1:57">
      <c r="A20" s="26"/>
      <c r="B20" s="23" t="s">
        <v>8</v>
      </c>
      <c r="C20" s="23" t="s">
        <v>70</v>
      </c>
      <c r="D20" s="24"/>
      <c r="E20" s="24" t="s">
        <v>6</v>
      </c>
      <c r="F20" s="24"/>
      <c r="G20" s="25">
        <v>-1</v>
      </c>
      <c r="H20" s="25" t="s">
        <v>6</v>
      </c>
      <c r="I20" s="25">
        <v>-1</v>
      </c>
      <c r="J20" s="1">
        <f t="shared" si="28"/>
        <v>0</v>
      </c>
      <c r="M20" s="26"/>
      <c r="N20" s="23" t="str">
        <f>lev</f>
        <v>Bayer Leverkusen</v>
      </c>
      <c r="O20" s="23" t="str">
        <f>han</f>
        <v>Hannover 96</v>
      </c>
      <c r="P20" s="24"/>
      <c r="Q20" s="24" t="s">
        <v>6</v>
      </c>
      <c r="R20" s="24"/>
      <c r="S20" s="25">
        <f>[1]Ergebnis!L19</f>
        <v>-1</v>
      </c>
      <c r="T20" s="25" t="s">
        <v>6</v>
      </c>
      <c r="U20" s="25">
        <f>[1]Ergebnis!N19</f>
        <v>-1</v>
      </c>
      <c r="V20" s="1">
        <f t="shared" si="29"/>
        <v>0</v>
      </c>
      <c r="Y20" s="3">
        <f t="shared" si="30"/>
        <v>0</v>
      </c>
      <c r="Z20" s="3">
        <f t="shared" si="31"/>
        <v>0</v>
      </c>
      <c r="AA20" s="3">
        <f t="shared" si="32"/>
        <v>0</v>
      </c>
      <c r="AB20" s="3">
        <f t="shared" si="33"/>
        <v>0</v>
      </c>
      <c r="AC20" s="4"/>
      <c r="AD20" s="4">
        <f t="shared" si="34"/>
        <v>0</v>
      </c>
      <c r="AE20" s="4">
        <f t="shared" si="35"/>
        <v>2</v>
      </c>
      <c r="AF20" s="4">
        <f t="shared" si="36"/>
        <v>0</v>
      </c>
      <c r="AG20" s="4">
        <f t="shared" si="37"/>
        <v>2</v>
      </c>
      <c r="AH20" s="4"/>
      <c r="AI20" s="4">
        <f t="shared" si="38"/>
        <v>0</v>
      </c>
      <c r="AJ20" s="4">
        <f t="shared" si="39"/>
        <v>2</v>
      </c>
      <c r="AK20" s="4">
        <f t="shared" si="40"/>
        <v>0</v>
      </c>
      <c r="AL20" s="4">
        <f t="shared" si="41"/>
        <v>2</v>
      </c>
      <c r="AM20" s="4"/>
      <c r="AN20" s="4">
        <f t="shared" si="42"/>
        <v>1</v>
      </c>
      <c r="AP20" s="3">
        <f t="shared" si="43"/>
        <v>0</v>
      </c>
      <c r="AQ20" s="3">
        <f t="shared" si="44"/>
        <v>0</v>
      </c>
      <c r="AR20" s="3">
        <f t="shared" si="45"/>
        <v>0</v>
      </c>
      <c r="AS20" s="3">
        <f t="shared" si="46"/>
        <v>0</v>
      </c>
      <c r="AT20" s="4"/>
      <c r="AU20" s="4">
        <f t="shared" si="47"/>
        <v>0</v>
      </c>
      <c r="AV20" s="4">
        <f t="shared" si="48"/>
        <v>2</v>
      </c>
      <c r="AW20" s="4">
        <f t="shared" si="49"/>
        <v>0</v>
      </c>
      <c r="AX20" s="4">
        <f t="shared" si="50"/>
        <v>2</v>
      </c>
      <c r="AY20" s="4"/>
      <c r="AZ20" s="4">
        <f t="shared" si="51"/>
        <v>0</v>
      </c>
      <c r="BA20" s="4">
        <f t="shared" si="52"/>
        <v>2</v>
      </c>
      <c r="BB20" s="4">
        <f t="shared" si="53"/>
        <v>0</v>
      </c>
      <c r="BC20" s="4">
        <f t="shared" si="54"/>
        <v>2</v>
      </c>
      <c r="BD20" s="4"/>
      <c r="BE20" s="4">
        <f t="shared" si="55"/>
        <v>1</v>
      </c>
    </row>
    <row r="21" spans="1:57">
      <c r="A21" s="27"/>
      <c r="B21" s="28" t="s">
        <v>9</v>
      </c>
      <c r="C21" s="28" t="s">
        <v>10</v>
      </c>
      <c r="D21" s="29"/>
      <c r="E21" s="29" t="s">
        <v>6</v>
      </c>
      <c r="F21" s="29"/>
      <c r="G21" s="30">
        <f>[1]Ergebnis!D20</f>
        <v>-1</v>
      </c>
      <c r="H21" s="30" t="s">
        <v>6</v>
      </c>
      <c r="I21" s="30">
        <v>-1</v>
      </c>
      <c r="J21" s="1">
        <f t="shared" si="28"/>
        <v>0</v>
      </c>
      <c r="M21" s="27"/>
      <c r="N21" s="28" t="str">
        <f>vfb</f>
        <v>VfB Stuttgart</v>
      </c>
      <c r="O21" s="28" t="str">
        <f>scf</f>
        <v>SC Freiburg</v>
      </c>
      <c r="P21" s="29"/>
      <c r="Q21" s="29" t="s">
        <v>6</v>
      </c>
      <c r="R21" s="29"/>
      <c r="S21" s="30">
        <f>[1]Ergebnis!L20</f>
        <v>-1</v>
      </c>
      <c r="T21" s="30" t="s">
        <v>6</v>
      </c>
      <c r="U21" s="30">
        <f>[1]Ergebnis!N20</f>
        <v>-1</v>
      </c>
      <c r="V21" s="1">
        <f t="shared" si="29"/>
        <v>0</v>
      </c>
      <c r="Y21" s="3">
        <f t="shared" si="30"/>
        <v>0</v>
      </c>
      <c r="Z21" s="3">
        <f t="shared" si="31"/>
        <v>0</v>
      </c>
      <c r="AA21" s="3">
        <f t="shared" si="32"/>
        <v>0</v>
      </c>
      <c r="AB21" s="3">
        <f t="shared" si="33"/>
        <v>0</v>
      </c>
      <c r="AC21" s="4"/>
      <c r="AD21" s="4">
        <f t="shared" si="34"/>
        <v>0</v>
      </c>
      <c r="AE21" s="4">
        <f t="shared" si="35"/>
        <v>2</v>
      </c>
      <c r="AF21" s="4">
        <f t="shared" si="36"/>
        <v>0</v>
      </c>
      <c r="AG21" s="4">
        <f t="shared" si="37"/>
        <v>2</v>
      </c>
      <c r="AH21" s="4"/>
      <c r="AI21" s="4">
        <f t="shared" si="38"/>
        <v>0</v>
      </c>
      <c r="AJ21" s="4">
        <f t="shared" si="39"/>
        <v>2</v>
      </c>
      <c r="AK21" s="4">
        <f t="shared" si="40"/>
        <v>0</v>
      </c>
      <c r="AL21" s="4">
        <f t="shared" si="41"/>
        <v>2</v>
      </c>
      <c r="AM21" s="4"/>
      <c r="AN21" s="4">
        <f t="shared" si="42"/>
        <v>1</v>
      </c>
      <c r="AP21" s="3">
        <f t="shared" si="43"/>
        <v>0</v>
      </c>
      <c r="AQ21" s="3">
        <f t="shared" si="44"/>
        <v>0</v>
      </c>
      <c r="AR21" s="3">
        <f t="shared" si="45"/>
        <v>0</v>
      </c>
      <c r="AS21" s="3">
        <f t="shared" si="46"/>
        <v>0</v>
      </c>
      <c r="AT21" s="4"/>
      <c r="AU21" s="4">
        <f t="shared" si="47"/>
        <v>0</v>
      </c>
      <c r="AV21" s="4">
        <f t="shared" si="48"/>
        <v>2</v>
      </c>
      <c r="AW21" s="4">
        <f t="shared" si="49"/>
        <v>0</v>
      </c>
      <c r="AX21" s="4">
        <f t="shared" si="50"/>
        <v>2</v>
      </c>
      <c r="AY21" s="4"/>
      <c r="AZ21" s="4">
        <f t="shared" si="51"/>
        <v>0</v>
      </c>
      <c r="BA21" s="4">
        <f t="shared" si="52"/>
        <v>2</v>
      </c>
      <c r="BB21" s="4">
        <f t="shared" si="53"/>
        <v>0</v>
      </c>
      <c r="BC21" s="4">
        <f t="shared" si="54"/>
        <v>2</v>
      </c>
      <c r="BD21" s="4"/>
      <c r="BE21" s="4">
        <f t="shared" si="55"/>
        <v>1</v>
      </c>
    </row>
    <row r="22" spans="1:57">
      <c r="A22" s="26"/>
      <c r="B22" s="23" t="s">
        <v>18</v>
      </c>
      <c r="C22" s="23" t="s">
        <v>68</v>
      </c>
      <c r="D22" s="24"/>
      <c r="E22" s="24" t="s">
        <v>6</v>
      </c>
      <c r="F22" s="24"/>
      <c r="G22" s="25">
        <f>[1]Ergebnis!D21</f>
        <v>-1</v>
      </c>
      <c r="H22" s="25" t="s">
        <v>6</v>
      </c>
      <c r="I22" s="25">
        <f>[1]Ergebnis!F21</f>
        <v>-1</v>
      </c>
      <c r="J22" s="1">
        <f t="shared" si="28"/>
        <v>0</v>
      </c>
      <c r="M22" s="26"/>
      <c r="N22" s="23" t="str">
        <f>vfl</f>
        <v>VfL Wolfsburg</v>
      </c>
      <c r="O22" s="23" t="str">
        <f>bvb</f>
        <v>Borussia Dortmund</v>
      </c>
      <c r="P22" s="24"/>
      <c r="Q22" s="24" t="s">
        <v>6</v>
      </c>
      <c r="R22" s="24"/>
      <c r="S22" s="25">
        <f>[1]Ergebnis!L21</f>
        <v>-1</v>
      </c>
      <c r="T22" s="25" t="s">
        <v>6</v>
      </c>
      <c r="U22" s="25">
        <f>[1]Ergebnis!N21</f>
        <v>-1</v>
      </c>
      <c r="V22" s="1">
        <f t="shared" si="29"/>
        <v>0</v>
      </c>
      <c r="Y22" s="3">
        <f t="shared" si="30"/>
        <v>0</v>
      </c>
      <c r="Z22" s="3">
        <f t="shared" si="31"/>
        <v>0</v>
      </c>
      <c r="AA22" s="3">
        <f t="shared" si="32"/>
        <v>0</v>
      </c>
      <c r="AB22" s="3">
        <f t="shared" si="33"/>
        <v>0</v>
      </c>
      <c r="AC22" s="4"/>
      <c r="AD22" s="4">
        <f t="shared" si="34"/>
        <v>0</v>
      </c>
      <c r="AE22" s="4">
        <f t="shared" si="35"/>
        <v>2</v>
      </c>
      <c r="AF22" s="4">
        <f t="shared" si="36"/>
        <v>0</v>
      </c>
      <c r="AG22" s="4">
        <f t="shared" si="37"/>
        <v>2</v>
      </c>
      <c r="AH22" s="4"/>
      <c r="AI22" s="4">
        <f t="shared" si="38"/>
        <v>0</v>
      </c>
      <c r="AJ22" s="4">
        <f t="shared" si="39"/>
        <v>2</v>
      </c>
      <c r="AK22" s="4">
        <f t="shared" si="40"/>
        <v>0</v>
      </c>
      <c r="AL22" s="4">
        <f t="shared" si="41"/>
        <v>2</v>
      </c>
      <c r="AM22" s="4"/>
      <c r="AN22" s="4">
        <f t="shared" si="42"/>
        <v>1</v>
      </c>
      <c r="AP22" s="3">
        <f t="shared" si="43"/>
        <v>0</v>
      </c>
      <c r="AQ22" s="3">
        <f t="shared" si="44"/>
        <v>0</v>
      </c>
      <c r="AR22" s="3">
        <f t="shared" si="45"/>
        <v>0</v>
      </c>
      <c r="AS22" s="3">
        <f t="shared" si="46"/>
        <v>0</v>
      </c>
      <c r="AT22" s="4"/>
      <c r="AU22" s="4">
        <f t="shared" si="47"/>
        <v>0</v>
      </c>
      <c r="AV22" s="4">
        <f t="shared" si="48"/>
        <v>2</v>
      </c>
      <c r="AW22" s="4">
        <f t="shared" si="49"/>
        <v>0</v>
      </c>
      <c r="AX22" s="4">
        <f t="shared" si="50"/>
        <v>2</v>
      </c>
      <c r="AY22" s="4"/>
      <c r="AZ22" s="4">
        <f t="shared" si="51"/>
        <v>0</v>
      </c>
      <c r="BA22" s="4">
        <f t="shared" si="52"/>
        <v>2</v>
      </c>
      <c r="BB22" s="4">
        <f t="shared" si="53"/>
        <v>0</v>
      </c>
      <c r="BC22" s="4">
        <f t="shared" si="54"/>
        <v>2</v>
      </c>
      <c r="BD22" s="4"/>
      <c r="BE22" s="4">
        <f t="shared" si="55"/>
        <v>1</v>
      </c>
    </row>
    <row r="23" spans="1:57">
      <c r="A23" s="27"/>
      <c r="B23" s="28" t="s">
        <v>14</v>
      </c>
      <c r="C23" s="28" t="s">
        <v>15</v>
      </c>
      <c r="D23" s="29"/>
      <c r="E23" s="29" t="s">
        <v>6</v>
      </c>
      <c r="F23" s="29"/>
      <c r="G23" s="30">
        <f>[1]Ergebnis!D22</f>
        <v>-1</v>
      </c>
      <c r="H23" s="30" t="s">
        <v>6</v>
      </c>
      <c r="I23" s="30">
        <f>[1]Ergebnis!F22</f>
        <v>-1</v>
      </c>
      <c r="J23" s="1">
        <f t="shared" si="28"/>
        <v>0</v>
      </c>
      <c r="M23" s="27"/>
      <c r="N23" s="28" t="str">
        <f>ein</f>
        <v>Eintracht Frankfurt</v>
      </c>
      <c r="O23" s="28" t="str">
        <f>mgb</f>
        <v>Mönchengladbach</v>
      </c>
      <c r="P23" s="29"/>
      <c r="Q23" s="29" t="s">
        <v>6</v>
      </c>
      <c r="R23" s="29"/>
      <c r="S23" s="30">
        <f>[1]Ergebnis!L22</f>
        <v>-1</v>
      </c>
      <c r="T23" s="30" t="s">
        <v>6</v>
      </c>
      <c r="U23" s="30">
        <f>[1]Ergebnis!N22</f>
        <v>-1</v>
      </c>
      <c r="V23" s="1">
        <f t="shared" si="29"/>
        <v>0</v>
      </c>
      <c r="Y23" s="3">
        <f t="shared" si="30"/>
        <v>0</v>
      </c>
      <c r="Z23" s="3">
        <f t="shared" si="31"/>
        <v>0</v>
      </c>
      <c r="AA23" s="3">
        <f t="shared" si="32"/>
        <v>0</v>
      </c>
      <c r="AB23" s="3">
        <f t="shared" si="33"/>
        <v>0</v>
      </c>
      <c r="AC23" s="4"/>
      <c r="AD23" s="4">
        <f t="shared" si="34"/>
        <v>0</v>
      </c>
      <c r="AE23" s="4">
        <f t="shared" si="35"/>
        <v>2</v>
      </c>
      <c r="AF23" s="4">
        <f t="shared" si="36"/>
        <v>0</v>
      </c>
      <c r="AG23" s="4">
        <f t="shared" si="37"/>
        <v>2</v>
      </c>
      <c r="AH23" s="4"/>
      <c r="AI23" s="4">
        <f t="shared" si="38"/>
        <v>0</v>
      </c>
      <c r="AJ23" s="4">
        <f t="shared" si="39"/>
        <v>2</v>
      </c>
      <c r="AK23" s="4">
        <f t="shared" si="40"/>
        <v>0</v>
      </c>
      <c r="AL23" s="4">
        <f t="shared" si="41"/>
        <v>2</v>
      </c>
      <c r="AM23" s="4"/>
      <c r="AN23" s="4">
        <f t="shared" si="42"/>
        <v>1</v>
      </c>
      <c r="AP23" s="3">
        <f t="shared" si="43"/>
        <v>0</v>
      </c>
      <c r="AQ23" s="3">
        <f t="shared" si="44"/>
        <v>0</v>
      </c>
      <c r="AR23" s="3">
        <f t="shared" si="45"/>
        <v>0</v>
      </c>
      <c r="AS23" s="3">
        <f t="shared" si="46"/>
        <v>0</v>
      </c>
      <c r="AT23" s="4"/>
      <c r="AU23" s="4">
        <f t="shared" si="47"/>
        <v>0</v>
      </c>
      <c r="AV23" s="4">
        <f t="shared" si="48"/>
        <v>2</v>
      </c>
      <c r="AW23" s="4">
        <f t="shared" si="49"/>
        <v>0</v>
      </c>
      <c r="AX23" s="4">
        <f t="shared" si="50"/>
        <v>2</v>
      </c>
      <c r="AY23" s="4"/>
      <c r="AZ23" s="4">
        <f t="shared" si="51"/>
        <v>0</v>
      </c>
      <c r="BA23" s="4">
        <f t="shared" si="52"/>
        <v>2</v>
      </c>
      <c r="BB23" s="4">
        <f t="shared" si="53"/>
        <v>0</v>
      </c>
      <c r="BC23" s="4">
        <f t="shared" si="54"/>
        <v>2</v>
      </c>
      <c r="BD23" s="4"/>
      <c r="BE23" s="4">
        <f t="shared" si="55"/>
        <v>1</v>
      </c>
    </row>
    <row r="24" spans="1:57">
      <c r="A24" s="26"/>
      <c r="B24" s="23" t="s">
        <v>7</v>
      </c>
      <c r="C24" s="23" t="s">
        <v>72</v>
      </c>
      <c r="D24" s="24"/>
      <c r="E24" s="24" t="s">
        <v>6</v>
      </c>
      <c r="F24" s="24"/>
      <c r="G24" s="25">
        <f>[1]Ergebnis!D23</f>
        <v>-1</v>
      </c>
      <c r="H24" s="25" t="s">
        <v>6</v>
      </c>
      <c r="I24" s="25">
        <f>[1]Ergebnis!F23</f>
        <v>-1</v>
      </c>
      <c r="J24" s="1">
        <f t="shared" si="28"/>
        <v>0</v>
      </c>
      <c r="M24" s="26"/>
      <c r="N24" s="23" t="str">
        <f>fcn</f>
        <v>1. FC Nürnberg</v>
      </c>
      <c r="O24" s="23" t="str">
        <f>hsv</f>
        <v>Hamburger SV</v>
      </c>
      <c r="P24" s="24"/>
      <c r="Q24" s="24" t="s">
        <v>6</v>
      </c>
      <c r="R24" s="24"/>
      <c r="S24" s="25">
        <f>[1]Ergebnis!L23</f>
        <v>-1</v>
      </c>
      <c r="T24" s="25" t="s">
        <v>6</v>
      </c>
      <c r="U24" s="25">
        <f>[1]Ergebnis!N23</f>
        <v>-1</v>
      </c>
      <c r="V24" s="1">
        <f t="shared" si="29"/>
        <v>0</v>
      </c>
      <c r="Y24" s="3">
        <f t="shared" si="30"/>
        <v>0</v>
      </c>
      <c r="Z24" s="3">
        <f t="shared" si="31"/>
        <v>0</v>
      </c>
      <c r="AA24" s="3">
        <f t="shared" si="32"/>
        <v>0</v>
      </c>
      <c r="AB24" s="3">
        <f t="shared" si="33"/>
        <v>0</v>
      </c>
      <c r="AC24" s="4"/>
      <c r="AD24" s="4">
        <f t="shared" si="34"/>
        <v>0</v>
      </c>
      <c r="AE24" s="4">
        <f t="shared" si="35"/>
        <v>2</v>
      </c>
      <c r="AF24" s="4">
        <f t="shared" si="36"/>
        <v>0</v>
      </c>
      <c r="AG24" s="4">
        <f t="shared" si="37"/>
        <v>2</v>
      </c>
      <c r="AH24" s="4"/>
      <c r="AI24" s="4">
        <f t="shared" si="38"/>
        <v>0</v>
      </c>
      <c r="AJ24" s="4">
        <f t="shared" si="39"/>
        <v>2</v>
      </c>
      <c r="AK24" s="4">
        <f t="shared" si="40"/>
        <v>0</v>
      </c>
      <c r="AL24" s="4">
        <f t="shared" si="41"/>
        <v>2</v>
      </c>
      <c r="AM24" s="4"/>
      <c r="AN24" s="4">
        <f t="shared" si="42"/>
        <v>1</v>
      </c>
      <c r="AP24" s="3">
        <f t="shared" si="43"/>
        <v>0</v>
      </c>
      <c r="AQ24" s="3">
        <f t="shared" si="44"/>
        <v>0</v>
      </c>
      <c r="AR24" s="3">
        <f t="shared" si="45"/>
        <v>0</v>
      </c>
      <c r="AS24" s="3">
        <f t="shared" si="46"/>
        <v>0</v>
      </c>
      <c r="AT24" s="4"/>
      <c r="AU24" s="4">
        <f t="shared" si="47"/>
        <v>0</v>
      </c>
      <c r="AV24" s="4">
        <f t="shared" si="48"/>
        <v>2</v>
      </c>
      <c r="AW24" s="4">
        <f t="shared" si="49"/>
        <v>0</v>
      </c>
      <c r="AX24" s="4">
        <f t="shared" si="50"/>
        <v>2</v>
      </c>
      <c r="AY24" s="4"/>
      <c r="AZ24" s="4">
        <f t="shared" si="51"/>
        <v>0</v>
      </c>
      <c r="BA24" s="4">
        <f t="shared" si="52"/>
        <v>2</v>
      </c>
      <c r="BB24" s="4">
        <f t="shared" si="53"/>
        <v>0</v>
      </c>
      <c r="BC24" s="4">
        <f t="shared" si="54"/>
        <v>2</v>
      </c>
      <c r="BD24" s="4"/>
      <c r="BE24" s="4">
        <f t="shared" si="55"/>
        <v>1</v>
      </c>
    </row>
    <row r="25" spans="1:57">
      <c r="A25" s="27"/>
      <c r="B25" s="28" t="s">
        <v>71</v>
      </c>
      <c r="C25" s="28" t="s">
        <v>16</v>
      </c>
      <c r="D25" s="29"/>
      <c r="E25" s="29" t="s">
        <v>6</v>
      </c>
      <c r="F25" s="29"/>
      <c r="G25" s="30">
        <f>[1]Ergebnis!D24</f>
        <v>-1</v>
      </c>
      <c r="H25" s="30" t="s">
        <v>6</v>
      </c>
      <c r="I25" s="30">
        <f>[1]Ergebnis!F24</f>
        <v>-1</v>
      </c>
      <c r="J25" s="1">
        <f t="shared" si="28"/>
        <v>0</v>
      </c>
      <c r="M25" s="27"/>
      <c r="N25" s="28" t="str">
        <f>fck</f>
        <v>Kaiserslautern</v>
      </c>
      <c r="O25" s="28" t="str">
        <f>mai</f>
        <v>Mainz 05</v>
      </c>
      <c r="P25" s="29"/>
      <c r="Q25" s="29" t="s">
        <v>6</v>
      </c>
      <c r="R25" s="29"/>
      <c r="S25" s="30">
        <f>[1]Ergebnis!L24</f>
        <v>-1</v>
      </c>
      <c r="T25" s="30" t="s">
        <v>6</v>
      </c>
      <c r="U25" s="30">
        <f>[1]Ergebnis!N24</f>
        <v>-1</v>
      </c>
      <c r="V25" s="1">
        <f t="shared" si="29"/>
        <v>0</v>
      </c>
      <c r="Y25" s="3">
        <f t="shared" si="30"/>
        <v>0</v>
      </c>
      <c r="Z25" s="3">
        <f t="shared" si="31"/>
        <v>0</v>
      </c>
      <c r="AA25" s="3">
        <f t="shared" si="32"/>
        <v>0</v>
      </c>
      <c r="AB25" s="3">
        <f t="shared" si="33"/>
        <v>0</v>
      </c>
      <c r="AC25" s="4"/>
      <c r="AD25" s="4">
        <f t="shared" si="34"/>
        <v>0</v>
      </c>
      <c r="AE25" s="4">
        <f t="shared" si="35"/>
        <v>2</v>
      </c>
      <c r="AF25" s="4">
        <f t="shared" si="36"/>
        <v>0</v>
      </c>
      <c r="AG25" s="4">
        <f t="shared" si="37"/>
        <v>2</v>
      </c>
      <c r="AH25" s="4"/>
      <c r="AI25" s="4">
        <f t="shared" si="38"/>
        <v>0</v>
      </c>
      <c r="AJ25" s="4">
        <f t="shared" si="39"/>
        <v>2</v>
      </c>
      <c r="AK25" s="4">
        <f t="shared" si="40"/>
        <v>0</v>
      </c>
      <c r="AL25" s="4">
        <f t="shared" si="41"/>
        <v>2</v>
      </c>
      <c r="AM25" s="4"/>
      <c r="AN25" s="4">
        <f t="shared" si="42"/>
        <v>1</v>
      </c>
      <c r="AP25" s="3">
        <f t="shared" si="43"/>
        <v>0</v>
      </c>
      <c r="AQ25" s="3">
        <f t="shared" si="44"/>
        <v>0</v>
      </c>
      <c r="AR25" s="3">
        <f t="shared" si="45"/>
        <v>0</v>
      </c>
      <c r="AS25" s="3">
        <f t="shared" si="46"/>
        <v>0</v>
      </c>
      <c r="AT25" s="4"/>
      <c r="AU25" s="4">
        <f t="shared" si="47"/>
        <v>0</v>
      </c>
      <c r="AV25" s="4">
        <f t="shared" si="48"/>
        <v>2</v>
      </c>
      <c r="AW25" s="4">
        <f t="shared" si="49"/>
        <v>0</v>
      </c>
      <c r="AX25" s="4">
        <f t="shared" si="50"/>
        <v>2</v>
      </c>
      <c r="AY25" s="4"/>
      <c r="AZ25" s="4">
        <f t="shared" si="51"/>
        <v>0</v>
      </c>
      <c r="BA25" s="4">
        <f t="shared" si="52"/>
        <v>2</v>
      </c>
      <c r="BB25" s="4">
        <f t="shared" si="53"/>
        <v>0</v>
      </c>
      <c r="BC25" s="4">
        <f t="shared" si="54"/>
        <v>2</v>
      </c>
      <c r="BD25" s="4"/>
      <c r="BE25" s="4">
        <f t="shared" si="55"/>
        <v>1</v>
      </c>
    </row>
    <row r="26" spans="1:57">
      <c r="A26" s="26"/>
      <c r="B26" s="23" t="s">
        <v>73</v>
      </c>
      <c r="C26" s="23" t="s">
        <v>69</v>
      </c>
      <c r="D26" s="24"/>
      <c r="E26" s="24" t="s">
        <v>6</v>
      </c>
      <c r="F26" s="24"/>
      <c r="G26" s="25">
        <f>[1]Ergebnis!D25</f>
        <v>-1</v>
      </c>
      <c r="H26" s="25" t="s">
        <v>6</v>
      </c>
      <c r="I26" s="25">
        <f>[1]Ergebnis!F25</f>
        <v>-1</v>
      </c>
      <c r="J26" s="1">
        <f t="shared" si="28"/>
        <v>0</v>
      </c>
      <c r="M26" s="26"/>
      <c r="N26" s="23" t="str">
        <f>pau</f>
        <v>St. Pauli</v>
      </c>
      <c r="O26" s="23" t="str">
        <f>kö</f>
        <v>1. FC Köln</v>
      </c>
      <c r="P26" s="24"/>
      <c r="Q26" s="24" t="s">
        <v>6</v>
      </c>
      <c r="R26" s="24"/>
      <c r="S26" s="25">
        <f>[1]Ergebnis!L25</f>
        <v>-1</v>
      </c>
      <c r="T26" s="25" t="s">
        <v>6</v>
      </c>
      <c r="U26" s="25">
        <f>[1]Ergebnis!N25</f>
        <v>-1</v>
      </c>
      <c r="V26" s="1">
        <f t="shared" si="29"/>
        <v>0</v>
      </c>
      <c r="Y26" s="3">
        <f t="shared" si="30"/>
        <v>0</v>
      </c>
      <c r="Z26" s="3">
        <f t="shared" si="31"/>
        <v>0</v>
      </c>
      <c r="AA26" s="3">
        <f t="shared" si="32"/>
        <v>0</v>
      </c>
      <c r="AB26" s="3">
        <f t="shared" si="33"/>
        <v>0</v>
      </c>
      <c r="AC26" s="4"/>
      <c r="AD26" s="4">
        <f t="shared" si="34"/>
        <v>0</v>
      </c>
      <c r="AE26" s="4">
        <f t="shared" si="35"/>
        <v>2</v>
      </c>
      <c r="AF26" s="4">
        <f t="shared" si="36"/>
        <v>0</v>
      </c>
      <c r="AG26" s="4">
        <f t="shared" si="37"/>
        <v>2</v>
      </c>
      <c r="AH26" s="4"/>
      <c r="AI26" s="4">
        <f t="shared" si="38"/>
        <v>0</v>
      </c>
      <c r="AJ26" s="4">
        <f t="shared" si="39"/>
        <v>2</v>
      </c>
      <c r="AK26" s="4">
        <f t="shared" si="40"/>
        <v>0</v>
      </c>
      <c r="AL26" s="4">
        <f t="shared" si="41"/>
        <v>2</v>
      </c>
      <c r="AM26" s="4"/>
      <c r="AN26" s="4">
        <f t="shared" si="42"/>
        <v>1</v>
      </c>
      <c r="AP26" s="3">
        <f t="shared" si="43"/>
        <v>0</v>
      </c>
      <c r="AQ26" s="3">
        <f t="shared" si="44"/>
        <v>0</v>
      </c>
      <c r="AR26" s="3">
        <f t="shared" si="45"/>
        <v>0</v>
      </c>
      <c r="AS26" s="3">
        <f t="shared" si="46"/>
        <v>0</v>
      </c>
      <c r="AT26" s="4"/>
      <c r="AU26" s="4">
        <f t="shared" si="47"/>
        <v>0</v>
      </c>
      <c r="AV26" s="4">
        <f t="shared" si="48"/>
        <v>2</v>
      </c>
      <c r="AW26" s="4">
        <f t="shared" si="49"/>
        <v>0</v>
      </c>
      <c r="AX26" s="4">
        <f t="shared" si="50"/>
        <v>2</v>
      </c>
      <c r="AY26" s="4"/>
      <c r="AZ26" s="4">
        <f t="shared" si="51"/>
        <v>0</v>
      </c>
      <c r="BA26" s="4">
        <f t="shared" si="52"/>
        <v>2</v>
      </c>
      <c r="BB26" s="4">
        <f t="shared" si="53"/>
        <v>0</v>
      </c>
      <c r="BC26" s="4">
        <f t="shared" si="54"/>
        <v>2</v>
      </c>
      <c r="BD26" s="4"/>
      <c r="BE26" s="4">
        <f t="shared" si="55"/>
        <v>1</v>
      </c>
    </row>
    <row r="27" spans="1:57">
      <c r="A27" s="67" t="s">
        <v>11</v>
      </c>
      <c r="B27" s="67"/>
      <c r="C27" s="67"/>
      <c r="D27" s="67"/>
      <c r="E27" s="67"/>
      <c r="F27" s="67"/>
      <c r="G27" s="67"/>
      <c r="H27" s="67"/>
      <c r="I27" s="67"/>
      <c r="J27" s="2">
        <f>SUM(J18:J26)</f>
        <v>0</v>
      </c>
      <c r="M27" s="67" t="s">
        <v>11</v>
      </c>
      <c r="N27" s="67"/>
      <c r="O27" s="67"/>
      <c r="P27" s="67"/>
      <c r="Q27" s="67"/>
      <c r="R27" s="67"/>
      <c r="S27" s="67"/>
      <c r="T27" s="67"/>
      <c r="U27" s="67"/>
      <c r="V27" s="2">
        <f>SUM(V18:V26)</f>
        <v>0</v>
      </c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spans="1:57">
      <c r="A28" s="31"/>
      <c r="B28" s="32"/>
      <c r="C28" s="32"/>
      <c r="M28" s="33"/>
      <c r="N28" s="34"/>
      <c r="O28" s="34"/>
      <c r="P28" s="4"/>
      <c r="Q28" s="4"/>
      <c r="R28" s="4"/>
      <c r="S28" s="4"/>
      <c r="T28" s="4"/>
      <c r="U28" s="4"/>
      <c r="V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1:57">
      <c r="A29" s="73" t="s">
        <v>22</v>
      </c>
      <c r="B29" s="74"/>
      <c r="C29" s="75"/>
      <c r="D29" s="69" t="s">
        <v>2</v>
      </c>
      <c r="E29" s="69"/>
      <c r="F29" s="69"/>
      <c r="G29" s="69" t="s">
        <v>3</v>
      </c>
      <c r="H29" s="69"/>
      <c r="I29" s="69"/>
      <c r="J29" s="21" t="s">
        <v>4</v>
      </c>
      <c r="M29" s="68" t="s">
        <v>23</v>
      </c>
      <c r="N29" s="68"/>
      <c r="O29" s="68"/>
      <c r="P29" s="69" t="s">
        <v>2</v>
      </c>
      <c r="Q29" s="69"/>
      <c r="R29" s="69"/>
      <c r="S29" s="69" t="s">
        <v>3</v>
      </c>
      <c r="T29" s="69"/>
      <c r="U29" s="69"/>
      <c r="V29" s="21" t="s">
        <v>4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1:57">
      <c r="A30" s="26"/>
      <c r="B30" s="23" t="s">
        <v>16</v>
      </c>
      <c r="C30" s="23" t="s">
        <v>21</v>
      </c>
      <c r="D30" s="24"/>
      <c r="E30" s="24" t="s">
        <v>6</v>
      </c>
      <c r="F30" s="24"/>
      <c r="G30" s="25">
        <f>[1]Ergebnis!D28</f>
        <v>-1</v>
      </c>
      <c r="H30" s="25" t="s">
        <v>6</v>
      </c>
      <c r="I30" s="25">
        <f>[1]Ergebnis!F28</f>
        <v>-1</v>
      </c>
      <c r="J30" s="1">
        <f t="shared" ref="J30:J38" si="56">IF(G30+I30&lt;0,0,IF(AB30=3,3,IF(AB30=0,AN30,0)))</f>
        <v>0</v>
      </c>
      <c r="M30" s="26"/>
      <c r="N30" s="23" t="str">
        <f>bvb</f>
        <v>Borussia Dortmund</v>
      </c>
      <c r="O30" s="23" t="str">
        <f>sch</f>
        <v>Schalke 04</v>
      </c>
      <c r="P30" s="24"/>
      <c r="Q30" s="24" t="s">
        <v>6</v>
      </c>
      <c r="R30" s="24"/>
      <c r="S30" s="25">
        <f>[1]Ergebnis!L28</f>
        <v>-1</v>
      </c>
      <c r="T30" s="25" t="s">
        <v>6</v>
      </c>
      <c r="U30" s="25">
        <f>[1]Ergebnis!N28</f>
        <v>-1</v>
      </c>
      <c r="V30" s="1">
        <f t="shared" ref="V30:V38" si="57">IF(S30+U30&lt;0,0,IF(AS30=3,3,IF(AS30=0,BE30,0)))</f>
        <v>0</v>
      </c>
      <c r="Y30" s="3">
        <f t="shared" ref="Y30:Y38" si="58">IF(D30=G30,1,0)</f>
        <v>0</v>
      </c>
      <c r="Z30" s="3">
        <f t="shared" ref="Z30:Z38" si="59">IF(F30=I30,1,0)</f>
        <v>0</v>
      </c>
      <c r="AA30" s="3">
        <f t="shared" ref="AA30:AA38" si="60">Y30+Z30</f>
        <v>0</v>
      </c>
      <c r="AB30" s="3">
        <f t="shared" ref="AB30:AB38" si="61">IF(AA30=2,3,0)</f>
        <v>0</v>
      </c>
      <c r="AC30" s="4"/>
      <c r="AD30" s="4">
        <f t="shared" ref="AD30:AD38" si="62">IF(D30&gt;F30,1,0)</f>
        <v>0</v>
      </c>
      <c r="AE30" s="4">
        <f t="shared" ref="AE30:AE38" si="63">IF(D30=F30,2,0)</f>
        <v>2</v>
      </c>
      <c r="AF30" s="4">
        <f t="shared" ref="AF30:AF38" si="64">IF(D30&lt;F30,3,0)</f>
        <v>0</v>
      </c>
      <c r="AG30" s="4">
        <f t="shared" ref="AG30:AG38" si="65">AD30+AE30+AF30</f>
        <v>2</v>
      </c>
      <c r="AH30" s="4"/>
      <c r="AI30" s="4">
        <f t="shared" ref="AI30:AI38" si="66">IF(G30&gt;I30,1,0)</f>
        <v>0</v>
      </c>
      <c r="AJ30" s="4">
        <f t="shared" ref="AJ30:AJ38" si="67">IF(G30=I30,2,0)</f>
        <v>2</v>
      </c>
      <c r="AK30" s="4">
        <f t="shared" ref="AK30:AK38" si="68">IF(G30&lt;I30,3,0)</f>
        <v>0</v>
      </c>
      <c r="AL30" s="4">
        <f t="shared" ref="AL30:AL38" si="69">AI30+AJ30+AK30</f>
        <v>2</v>
      </c>
      <c r="AM30" s="4"/>
      <c r="AN30" s="4">
        <f t="shared" ref="AN30:AN38" si="70">IF(AG30=AL30,1,0)</f>
        <v>1</v>
      </c>
      <c r="AP30" s="3">
        <f t="shared" ref="AP30:AP38" si="71">IF(P30=S30,1,0)</f>
        <v>0</v>
      </c>
      <c r="AQ30" s="3">
        <f t="shared" ref="AQ30:AQ38" si="72">IF(R30=U30,1,0)</f>
        <v>0</v>
      </c>
      <c r="AR30" s="3">
        <f t="shared" ref="AR30:AR38" si="73">AP30+AQ30</f>
        <v>0</v>
      </c>
      <c r="AS30" s="3">
        <f t="shared" ref="AS30:AS38" si="74">IF(AR30=2,3,0)</f>
        <v>0</v>
      </c>
      <c r="AT30" s="4"/>
      <c r="AU30" s="4">
        <f t="shared" ref="AU30:AU38" si="75">IF(P30&gt;R30,1,0)</f>
        <v>0</v>
      </c>
      <c r="AV30" s="4">
        <f t="shared" ref="AV30:AV38" si="76">IF(P30=R30,2,0)</f>
        <v>2</v>
      </c>
      <c r="AW30" s="4">
        <f t="shared" ref="AW30:AW38" si="77">IF(P30&lt;R30,3,0)</f>
        <v>0</v>
      </c>
      <c r="AX30" s="4">
        <f t="shared" ref="AX30:AX38" si="78">AU30+AV30+AW30</f>
        <v>2</v>
      </c>
      <c r="AY30" s="4"/>
      <c r="AZ30" s="4">
        <f t="shared" ref="AZ30:AZ38" si="79">IF(S30&gt;U30,1,0)</f>
        <v>0</v>
      </c>
      <c r="BA30" s="4">
        <f t="shared" ref="BA30:BA38" si="80">IF(S30=U30,2,0)</f>
        <v>2</v>
      </c>
      <c r="BB30" s="4">
        <f t="shared" ref="BB30:BB38" si="81">IF(S30&lt;U30,3,0)</f>
        <v>0</v>
      </c>
      <c r="BC30" s="4">
        <f t="shared" ref="BC30:BC38" si="82">AZ30+BA30+BB30</f>
        <v>2</v>
      </c>
      <c r="BD30" s="4"/>
      <c r="BE30" s="4">
        <f t="shared" ref="BE30:BE38" si="83">IF(AX30=BC30,1,0)</f>
        <v>1</v>
      </c>
    </row>
    <row r="31" spans="1:57">
      <c r="A31" s="27"/>
      <c r="B31" s="28" t="s">
        <v>10</v>
      </c>
      <c r="C31" s="28" t="s">
        <v>18</v>
      </c>
      <c r="D31" s="29"/>
      <c r="E31" s="29" t="s">
        <v>6</v>
      </c>
      <c r="F31" s="29"/>
      <c r="G31" s="30">
        <f>[1]Ergebnis!D29</f>
        <v>-1</v>
      </c>
      <c r="H31" s="30" t="s">
        <v>6</v>
      </c>
      <c r="I31" s="30">
        <f>[1]Ergebnis!F29</f>
        <v>-1</v>
      </c>
      <c r="J31" s="1">
        <f t="shared" si="56"/>
        <v>0</v>
      </c>
      <c r="M31" s="27"/>
      <c r="N31" s="28" t="str">
        <f>hsv</f>
        <v>Hamburger SV</v>
      </c>
      <c r="O31" s="28" t="str">
        <f>pau</f>
        <v>St. Pauli</v>
      </c>
      <c r="P31" s="29"/>
      <c r="Q31" s="29" t="s">
        <v>6</v>
      </c>
      <c r="R31" s="29"/>
      <c r="S31" s="30">
        <f>[1]Ergebnis!L29</f>
        <v>-1</v>
      </c>
      <c r="T31" s="30" t="s">
        <v>6</v>
      </c>
      <c r="U31" s="30">
        <f>[1]Ergebnis!N29</f>
        <v>-1</v>
      </c>
      <c r="V31" s="1">
        <f t="shared" si="57"/>
        <v>0</v>
      </c>
      <c r="Y31" s="3">
        <f t="shared" si="58"/>
        <v>0</v>
      </c>
      <c r="Z31" s="3">
        <f t="shared" si="59"/>
        <v>0</v>
      </c>
      <c r="AA31" s="3">
        <f t="shared" si="60"/>
        <v>0</v>
      </c>
      <c r="AB31" s="3">
        <f t="shared" si="61"/>
        <v>0</v>
      </c>
      <c r="AC31" s="4"/>
      <c r="AD31" s="4">
        <f t="shared" si="62"/>
        <v>0</v>
      </c>
      <c r="AE31" s="4">
        <f t="shared" si="63"/>
        <v>2</v>
      </c>
      <c r="AF31" s="4">
        <f t="shared" si="64"/>
        <v>0</v>
      </c>
      <c r="AG31" s="4">
        <f t="shared" si="65"/>
        <v>2</v>
      </c>
      <c r="AH31" s="4"/>
      <c r="AI31" s="4">
        <f t="shared" si="66"/>
        <v>0</v>
      </c>
      <c r="AJ31" s="4">
        <f t="shared" si="67"/>
        <v>2</v>
      </c>
      <c r="AK31" s="4">
        <f t="shared" si="68"/>
        <v>0</v>
      </c>
      <c r="AL31" s="4">
        <f t="shared" si="69"/>
        <v>2</v>
      </c>
      <c r="AM31" s="4"/>
      <c r="AN31" s="4">
        <f t="shared" si="70"/>
        <v>1</v>
      </c>
      <c r="AP31" s="3">
        <f t="shared" si="71"/>
        <v>0</v>
      </c>
      <c r="AQ31" s="3">
        <f t="shared" si="72"/>
        <v>0</v>
      </c>
      <c r="AR31" s="3">
        <f t="shared" si="73"/>
        <v>0</v>
      </c>
      <c r="AS31" s="3">
        <f t="shared" si="74"/>
        <v>0</v>
      </c>
      <c r="AT31" s="4"/>
      <c r="AU31" s="4">
        <f t="shared" si="75"/>
        <v>0</v>
      </c>
      <c r="AV31" s="4">
        <f t="shared" si="76"/>
        <v>2</v>
      </c>
      <c r="AW31" s="4">
        <f t="shared" si="77"/>
        <v>0</v>
      </c>
      <c r="AX31" s="4">
        <f t="shared" si="78"/>
        <v>2</v>
      </c>
      <c r="AY31" s="4"/>
      <c r="AZ31" s="4">
        <f t="shared" si="79"/>
        <v>0</v>
      </c>
      <c r="BA31" s="4">
        <f t="shared" si="80"/>
        <v>2</v>
      </c>
      <c r="BB31" s="4">
        <f t="shared" si="81"/>
        <v>0</v>
      </c>
      <c r="BC31" s="4">
        <f t="shared" si="82"/>
        <v>2</v>
      </c>
      <c r="BD31" s="4"/>
      <c r="BE31" s="4">
        <f t="shared" si="83"/>
        <v>1</v>
      </c>
    </row>
    <row r="32" spans="1:57">
      <c r="A32" s="26"/>
      <c r="B32" s="23" t="s">
        <v>15</v>
      </c>
      <c r="C32" s="23" t="s">
        <v>7</v>
      </c>
      <c r="D32" s="24"/>
      <c r="E32" s="24" t="s">
        <v>6</v>
      </c>
      <c r="F32" s="24"/>
      <c r="G32" s="25">
        <f>[1]Ergebnis!D30</f>
        <v>-1</v>
      </c>
      <c r="H32" s="25" t="s">
        <v>6</v>
      </c>
      <c r="I32" s="25">
        <f>[1]Ergebnis!F30</f>
        <v>-1</v>
      </c>
      <c r="J32" s="1">
        <f t="shared" si="56"/>
        <v>0</v>
      </c>
      <c r="M32" s="26"/>
      <c r="N32" s="23" t="str">
        <f>mai</f>
        <v>Mainz 05</v>
      </c>
      <c r="O32" s="23" t="str">
        <f>wb</f>
        <v>Werder Bremen</v>
      </c>
      <c r="P32" s="24"/>
      <c r="Q32" s="24" t="s">
        <v>6</v>
      </c>
      <c r="R32" s="24"/>
      <c r="S32" s="25">
        <f>[1]Ergebnis!L30</f>
        <v>-1</v>
      </c>
      <c r="T32" s="25" t="s">
        <v>6</v>
      </c>
      <c r="U32" s="25">
        <f>[1]Ergebnis!N30</f>
        <v>-1</v>
      </c>
      <c r="V32" s="1">
        <f t="shared" si="57"/>
        <v>0</v>
      </c>
      <c r="Y32" s="3">
        <f t="shared" si="58"/>
        <v>0</v>
      </c>
      <c r="Z32" s="3">
        <f t="shared" si="59"/>
        <v>0</v>
      </c>
      <c r="AA32" s="3">
        <f t="shared" si="60"/>
        <v>0</v>
      </c>
      <c r="AB32" s="3">
        <f t="shared" si="61"/>
        <v>0</v>
      </c>
      <c r="AC32" s="4"/>
      <c r="AD32" s="4">
        <f t="shared" si="62"/>
        <v>0</v>
      </c>
      <c r="AE32" s="4">
        <f t="shared" si="63"/>
        <v>2</v>
      </c>
      <c r="AF32" s="4">
        <f t="shared" si="64"/>
        <v>0</v>
      </c>
      <c r="AG32" s="4">
        <f t="shared" si="65"/>
        <v>2</v>
      </c>
      <c r="AH32" s="4"/>
      <c r="AI32" s="4">
        <f t="shared" si="66"/>
        <v>0</v>
      </c>
      <c r="AJ32" s="4">
        <f t="shared" si="67"/>
        <v>2</v>
      </c>
      <c r="AK32" s="4">
        <f t="shared" si="68"/>
        <v>0</v>
      </c>
      <c r="AL32" s="4">
        <f t="shared" si="69"/>
        <v>2</v>
      </c>
      <c r="AM32" s="4"/>
      <c r="AN32" s="4">
        <f t="shared" si="70"/>
        <v>1</v>
      </c>
      <c r="AP32" s="3">
        <f t="shared" si="71"/>
        <v>0</v>
      </c>
      <c r="AQ32" s="3">
        <f t="shared" si="72"/>
        <v>0</v>
      </c>
      <c r="AR32" s="3">
        <f t="shared" si="73"/>
        <v>0</v>
      </c>
      <c r="AS32" s="3">
        <f t="shared" si="74"/>
        <v>0</v>
      </c>
      <c r="AT32" s="4"/>
      <c r="AU32" s="4">
        <f t="shared" si="75"/>
        <v>0</v>
      </c>
      <c r="AV32" s="4">
        <f t="shared" si="76"/>
        <v>2</v>
      </c>
      <c r="AW32" s="4">
        <f t="shared" si="77"/>
        <v>0</v>
      </c>
      <c r="AX32" s="4">
        <f t="shared" si="78"/>
        <v>2</v>
      </c>
      <c r="AY32" s="4"/>
      <c r="AZ32" s="4">
        <f t="shared" si="79"/>
        <v>0</v>
      </c>
      <c r="BA32" s="4">
        <f t="shared" si="80"/>
        <v>2</v>
      </c>
      <c r="BB32" s="4">
        <f t="shared" si="81"/>
        <v>0</v>
      </c>
      <c r="BC32" s="4">
        <f t="shared" si="82"/>
        <v>2</v>
      </c>
      <c r="BD32" s="4"/>
      <c r="BE32" s="4">
        <f t="shared" si="83"/>
        <v>1</v>
      </c>
    </row>
    <row r="33" spans="1:57">
      <c r="A33" s="27"/>
      <c r="B33" s="28" t="s">
        <v>68</v>
      </c>
      <c r="C33" s="28" t="s">
        <v>71</v>
      </c>
      <c r="D33" s="29"/>
      <c r="E33" s="29" t="s">
        <v>6</v>
      </c>
      <c r="F33" s="29"/>
      <c r="G33" s="30">
        <f>[1]Ergebnis!D31</f>
        <v>-1</v>
      </c>
      <c r="H33" s="30" t="s">
        <v>6</v>
      </c>
      <c r="I33" s="30">
        <f>[1]Ergebnis!F31</f>
        <v>-1</v>
      </c>
      <c r="J33" s="1">
        <f t="shared" si="56"/>
        <v>0</v>
      </c>
      <c r="M33" s="27"/>
      <c r="N33" s="28" t="str">
        <f>hoff</f>
        <v>1899 Hoffenheim</v>
      </c>
      <c r="O33" s="28" t="str">
        <f>fck</f>
        <v>Kaiserslautern</v>
      </c>
      <c r="P33" s="29"/>
      <c r="Q33" s="29" t="s">
        <v>6</v>
      </c>
      <c r="R33" s="29"/>
      <c r="S33" s="30">
        <f>[1]Ergebnis!L31</f>
        <v>-1</v>
      </c>
      <c r="T33" s="30" t="s">
        <v>6</v>
      </c>
      <c r="U33" s="30">
        <f>[1]Ergebnis!N31</f>
        <v>-1</v>
      </c>
      <c r="V33" s="1">
        <f t="shared" si="57"/>
        <v>0</v>
      </c>
      <c r="Y33" s="3">
        <f t="shared" si="58"/>
        <v>0</v>
      </c>
      <c r="Z33" s="3">
        <f t="shared" si="59"/>
        <v>0</v>
      </c>
      <c r="AA33" s="3">
        <f t="shared" si="60"/>
        <v>0</v>
      </c>
      <c r="AB33" s="3">
        <f t="shared" si="61"/>
        <v>0</v>
      </c>
      <c r="AC33" s="4"/>
      <c r="AD33" s="4">
        <f t="shared" si="62"/>
        <v>0</v>
      </c>
      <c r="AE33" s="4">
        <f t="shared" si="63"/>
        <v>2</v>
      </c>
      <c r="AF33" s="4">
        <f t="shared" si="64"/>
        <v>0</v>
      </c>
      <c r="AG33" s="4">
        <f t="shared" si="65"/>
        <v>2</v>
      </c>
      <c r="AH33" s="4"/>
      <c r="AI33" s="4">
        <f t="shared" si="66"/>
        <v>0</v>
      </c>
      <c r="AJ33" s="4">
        <f t="shared" si="67"/>
        <v>2</v>
      </c>
      <c r="AK33" s="4">
        <f t="shared" si="68"/>
        <v>0</v>
      </c>
      <c r="AL33" s="4">
        <f t="shared" si="69"/>
        <v>2</v>
      </c>
      <c r="AM33" s="4"/>
      <c r="AN33" s="4">
        <f t="shared" si="70"/>
        <v>1</v>
      </c>
      <c r="AP33" s="3">
        <f t="shared" si="71"/>
        <v>0</v>
      </c>
      <c r="AQ33" s="3">
        <f t="shared" si="72"/>
        <v>0</v>
      </c>
      <c r="AR33" s="3">
        <f t="shared" si="73"/>
        <v>0</v>
      </c>
      <c r="AS33" s="3">
        <f t="shared" si="74"/>
        <v>0</v>
      </c>
      <c r="AT33" s="4"/>
      <c r="AU33" s="4">
        <f t="shared" si="75"/>
        <v>0</v>
      </c>
      <c r="AV33" s="4">
        <f t="shared" si="76"/>
        <v>2</v>
      </c>
      <c r="AW33" s="4">
        <f t="shared" si="77"/>
        <v>0</v>
      </c>
      <c r="AX33" s="4">
        <f t="shared" si="78"/>
        <v>2</v>
      </c>
      <c r="AY33" s="4"/>
      <c r="AZ33" s="4">
        <f t="shared" si="79"/>
        <v>0</v>
      </c>
      <c r="BA33" s="4">
        <f t="shared" si="80"/>
        <v>2</v>
      </c>
      <c r="BB33" s="4">
        <f t="shared" si="81"/>
        <v>0</v>
      </c>
      <c r="BC33" s="4">
        <f t="shared" si="82"/>
        <v>2</v>
      </c>
      <c r="BD33" s="4"/>
      <c r="BE33" s="4">
        <f t="shared" si="83"/>
        <v>1</v>
      </c>
    </row>
    <row r="34" spans="1:57">
      <c r="A34" s="26"/>
      <c r="B34" s="23" t="s">
        <v>69</v>
      </c>
      <c r="C34" s="23" t="s">
        <v>19</v>
      </c>
      <c r="D34" s="24"/>
      <c r="E34" s="24" t="s">
        <v>6</v>
      </c>
      <c r="F34" s="24"/>
      <c r="G34" s="25">
        <f>[1]Ergebnis!D32</f>
        <v>-1</v>
      </c>
      <c r="H34" s="25" t="s">
        <v>6</v>
      </c>
      <c r="I34" s="25">
        <f>[1]Ergebnis!F32</f>
        <v>-1</v>
      </c>
      <c r="J34" s="1">
        <f t="shared" si="56"/>
        <v>0</v>
      </c>
      <c r="M34" s="26"/>
      <c r="N34" s="23" t="str">
        <f>mgb</f>
        <v>Mönchengladbach</v>
      </c>
      <c r="O34" s="23" t="str">
        <f>vfb</f>
        <v>VfB Stuttgart</v>
      </c>
      <c r="P34" s="24"/>
      <c r="Q34" s="24" t="s">
        <v>6</v>
      </c>
      <c r="R34" s="24"/>
      <c r="S34" s="25">
        <f>[1]Ergebnis!L32</f>
        <v>-1</v>
      </c>
      <c r="T34" s="25" t="s">
        <v>6</v>
      </c>
      <c r="U34" s="25">
        <f>[1]Ergebnis!N32</f>
        <v>-1</v>
      </c>
      <c r="V34" s="1">
        <f t="shared" si="57"/>
        <v>0</v>
      </c>
      <c r="Y34" s="3">
        <f t="shared" si="58"/>
        <v>0</v>
      </c>
      <c r="Z34" s="3">
        <f t="shared" si="59"/>
        <v>0</v>
      </c>
      <c r="AA34" s="3">
        <f t="shared" si="60"/>
        <v>0</v>
      </c>
      <c r="AB34" s="3">
        <f t="shared" si="61"/>
        <v>0</v>
      </c>
      <c r="AC34" s="4"/>
      <c r="AD34" s="4">
        <f t="shared" si="62"/>
        <v>0</v>
      </c>
      <c r="AE34" s="4">
        <f t="shared" si="63"/>
        <v>2</v>
      </c>
      <c r="AF34" s="4">
        <f t="shared" si="64"/>
        <v>0</v>
      </c>
      <c r="AG34" s="4">
        <f t="shared" si="65"/>
        <v>2</v>
      </c>
      <c r="AH34" s="4"/>
      <c r="AI34" s="4">
        <f t="shared" si="66"/>
        <v>0</v>
      </c>
      <c r="AJ34" s="4">
        <f t="shared" si="67"/>
        <v>2</v>
      </c>
      <c r="AK34" s="4">
        <f t="shared" si="68"/>
        <v>0</v>
      </c>
      <c r="AL34" s="4">
        <f t="shared" si="69"/>
        <v>2</v>
      </c>
      <c r="AM34" s="4"/>
      <c r="AN34" s="4">
        <f t="shared" si="70"/>
        <v>1</v>
      </c>
      <c r="AP34" s="3">
        <f t="shared" si="71"/>
        <v>0</v>
      </c>
      <c r="AQ34" s="3">
        <f t="shared" si="72"/>
        <v>0</v>
      </c>
      <c r="AR34" s="3">
        <f t="shared" si="73"/>
        <v>0</v>
      </c>
      <c r="AS34" s="3">
        <f t="shared" si="74"/>
        <v>0</v>
      </c>
      <c r="AT34" s="4"/>
      <c r="AU34" s="4">
        <f t="shared" si="75"/>
        <v>0</v>
      </c>
      <c r="AV34" s="4">
        <f t="shared" si="76"/>
        <v>2</v>
      </c>
      <c r="AW34" s="4">
        <f t="shared" si="77"/>
        <v>0</v>
      </c>
      <c r="AX34" s="4">
        <f t="shared" si="78"/>
        <v>2</v>
      </c>
      <c r="AY34" s="4"/>
      <c r="AZ34" s="4">
        <f t="shared" si="79"/>
        <v>0</v>
      </c>
      <c r="BA34" s="4">
        <f t="shared" si="80"/>
        <v>2</v>
      </c>
      <c r="BB34" s="4">
        <f t="shared" si="81"/>
        <v>0</v>
      </c>
      <c r="BC34" s="4">
        <f t="shared" si="82"/>
        <v>2</v>
      </c>
      <c r="BD34" s="4"/>
      <c r="BE34" s="4">
        <f t="shared" si="83"/>
        <v>1</v>
      </c>
    </row>
    <row r="35" spans="1:57">
      <c r="A35" s="27"/>
      <c r="B35" s="28" t="s">
        <v>70</v>
      </c>
      <c r="C35" s="28" t="s">
        <v>14</v>
      </c>
      <c r="D35" s="29"/>
      <c r="E35" s="29" t="s">
        <v>6</v>
      </c>
      <c r="F35" s="29"/>
      <c r="G35" s="30">
        <f>[1]Ergebnis!D33</f>
        <v>-1</v>
      </c>
      <c r="H35" s="30" t="s">
        <v>6</v>
      </c>
      <c r="I35" s="30">
        <f>[1]Ergebnis!F33</f>
        <v>-1</v>
      </c>
      <c r="J35" s="1">
        <f t="shared" si="56"/>
        <v>0</v>
      </c>
      <c r="M35" s="27"/>
      <c r="N35" s="28" t="str">
        <f>kö</f>
        <v>1. FC Köln</v>
      </c>
      <c r="O35" s="28" t="str">
        <f>bay</f>
        <v>Bayern München</v>
      </c>
      <c r="P35" s="29"/>
      <c r="Q35" s="29" t="s">
        <v>6</v>
      </c>
      <c r="R35" s="29"/>
      <c r="S35" s="30">
        <f>[1]Ergebnis!L33</f>
        <v>-1</v>
      </c>
      <c r="T35" s="30" t="s">
        <v>6</v>
      </c>
      <c r="U35" s="30">
        <f>[1]Ergebnis!N33</f>
        <v>-1</v>
      </c>
      <c r="V35" s="1">
        <f t="shared" si="57"/>
        <v>0</v>
      </c>
      <c r="Y35" s="3">
        <f t="shared" si="58"/>
        <v>0</v>
      </c>
      <c r="Z35" s="3">
        <f t="shared" si="59"/>
        <v>0</v>
      </c>
      <c r="AA35" s="3">
        <f t="shared" si="60"/>
        <v>0</v>
      </c>
      <c r="AB35" s="3">
        <f t="shared" si="61"/>
        <v>0</v>
      </c>
      <c r="AC35" s="4"/>
      <c r="AD35" s="4">
        <f t="shared" si="62"/>
        <v>0</v>
      </c>
      <c r="AE35" s="4">
        <f t="shared" si="63"/>
        <v>2</v>
      </c>
      <c r="AF35" s="4">
        <f t="shared" si="64"/>
        <v>0</v>
      </c>
      <c r="AG35" s="4">
        <f t="shared" si="65"/>
        <v>2</v>
      </c>
      <c r="AH35" s="4"/>
      <c r="AI35" s="4">
        <f t="shared" si="66"/>
        <v>0</v>
      </c>
      <c r="AJ35" s="4">
        <f t="shared" si="67"/>
        <v>2</v>
      </c>
      <c r="AK35" s="4">
        <f t="shared" si="68"/>
        <v>0</v>
      </c>
      <c r="AL35" s="4">
        <f t="shared" si="69"/>
        <v>2</v>
      </c>
      <c r="AM35" s="4"/>
      <c r="AN35" s="4">
        <f t="shared" si="70"/>
        <v>1</v>
      </c>
      <c r="AP35" s="3">
        <f t="shared" si="71"/>
        <v>0</v>
      </c>
      <c r="AQ35" s="3">
        <f t="shared" si="72"/>
        <v>0</v>
      </c>
      <c r="AR35" s="3">
        <f t="shared" si="73"/>
        <v>0</v>
      </c>
      <c r="AS35" s="3">
        <f t="shared" si="74"/>
        <v>0</v>
      </c>
      <c r="AT35" s="4"/>
      <c r="AU35" s="4">
        <f t="shared" si="75"/>
        <v>0</v>
      </c>
      <c r="AV35" s="4">
        <f t="shared" si="76"/>
        <v>2</v>
      </c>
      <c r="AW35" s="4">
        <f t="shared" si="77"/>
        <v>0</v>
      </c>
      <c r="AX35" s="4">
        <f t="shared" si="78"/>
        <v>2</v>
      </c>
      <c r="AY35" s="4"/>
      <c r="AZ35" s="4">
        <f t="shared" si="79"/>
        <v>0</v>
      </c>
      <c r="BA35" s="4">
        <f t="shared" si="80"/>
        <v>2</v>
      </c>
      <c r="BB35" s="4">
        <f t="shared" si="81"/>
        <v>0</v>
      </c>
      <c r="BC35" s="4">
        <f t="shared" si="82"/>
        <v>2</v>
      </c>
      <c r="BD35" s="4"/>
      <c r="BE35" s="4">
        <f t="shared" si="83"/>
        <v>1</v>
      </c>
    </row>
    <row r="36" spans="1:57">
      <c r="A36" s="26"/>
      <c r="B36" s="23" t="s">
        <v>17</v>
      </c>
      <c r="C36" s="23" t="s">
        <v>73</v>
      </c>
      <c r="D36" s="24"/>
      <c r="E36" s="24" t="s">
        <v>6</v>
      </c>
      <c r="F36" s="24"/>
      <c r="G36" s="25">
        <f>[1]Ergebnis!D34</f>
        <v>-1</v>
      </c>
      <c r="H36" s="25" t="s">
        <v>6</v>
      </c>
      <c r="I36" s="25">
        <f>[1]Ergebnis!F34</f>
        <v>-1</v>
      </c>
      <c r="J36" s="1">
        <f t="shared" si="56"/>
        <v>0</v>
      </c>
      <c r="M36" s="26"/>
      <c r="N36" s="23" t="str">
        <f>scf</f>
        <v>SC Freiburg</v>
      </c>
      <c r="O36" s="23" t="str">
        <f>ein</f>
        <v>Eintracht Frankfurt</v>
      </c>
      <c r="P36" s="24"/>
      <c r="Q36" s="24" t="s">
        <v>6</v>
      </c>
      <c r="R36" s="24"/>
      <c r="S36" s="25">
        <f>[1]Ergebnis!L34</f>
        <v>-1</v>
      </c>
      <c r="T36" s="25" t="s">
        <v>6</v>
      </c>
      <c r="U36" s="25">
        <f>[1]Ergebnis!N34</f>
        <v>-1</v>
      </c>
      <c r="V36" s="1">
        <f t="shared" si="57"/>
        <v>0</v>
      </c>
      <c r="Y36" s="3">
        <f t="shared" si="58"/>
        <v>0</v>
      </c>
      <c r="Z36" s="3">
        <f t="shared" si="59"/>
        <v>0</v>
      </c>
      <c r="AA36" s="3">
        <f t="shared" si="60"/>
        <v>0</v>
      </c>
      <c r="AB36" s="3">
        <f t="shared" si="61"/>
        <v>0</v>
      </c>
      <c r="AC36" s="4"/>
      <c r="AD36" s="4">
        <f t="shared" si="62"/>
        <v>0</v>
      </c>
      <c r="AE36" s="4">
        <f t="shared" si="63"/>
        <v>2</v>
      </c>
      <c r="AF36" s="4">
        <f t="shared" si="64"/>
        <v>0</v>
      </c>
      <c r="AG36" s="4">
        <f t="shared" si="65"/>
        <v>2</v>
      </c>
      <c r="AH36" s="4"/>
      <c r="AI36" s="4">
        <f t="shared" si="66"/>
        <v>0</v>
      </c>
      <c r="AJ36" s="4">
        <f t="shared" si="67"/>
        <v>2</v>
      </c>
      <c r="AK36" s="4">
        <f t="shared" si="68"/>
        <v>0</v>
      </c>
      <c r="AL36" s="4">
        <f t="shared" si="69"/>
        <v>2</v>
      </c>
      <c r="AM36" s="4"/>
      <c r="AN36" s="4">
        <f t="shared" si="70"/>
        <v>1</v>
      </c>
      <c r="AP36" s="3">
        <f t="shared" si="71"/>
        <v>0</v>
      </c>
      <c r="AQ36" s="3">
        <f t="shared" si="72"/>
        <v>0</v>
      </c>
      <c r="AR36" s="3">
        <f t="shared" si="73"/>
        <v>0</v>
      </c>
      <c r="AS36" s="3">
        <f t="shared" si="74"/>
        <v>0</v>
      </c>
      <c r="AT36" s="4"/>
      <c r="AU36" s="4">
        <f t="shared" si="75"/>
        <v>0</v>
      </c>
      <c r="AV36" s="4">
        <f t="shared" si="76"/>
        <v>2</v>
      </c>
      <c r="AW36" s="4">
        <f t="shared" si="77"/>
        <v>0</v>
      </c>
      <c r="AX36" s="4">
        <f t="shared" si="78"/>
        <v>2</v>
      </c>
      <c r="AY36" s="4"/>
      <c r="AZ36" s="4">
        <f t="shared" si="79"/>
        <v>0</v>
      </c>
      <c r="BA36" s="4">
        <f t="shared" si="80"/>
        <v>2</v>
      </c>
      <c r="BB36" s="4">
        <f t="shared" si="81"/>
        <v>0</v>
      </c>
      <c r="BC36" s="4">
        <f t="shared" si="82"/>
        <v>2</v>
      </c>
      <c r="BD36" s="4"/>
      <c r="BE36" s="4">
        <f t="shared" si="83"/>
        <v>1</v>
      </c>
    </row>
    <row r="37" spans="1:57">
      <c r="A37" s="27"/>
      <c r="B37" s="28" t="s">
        <v>72</v>
      </c>
      <c r="C37" s="28" t="s">
        <v>9</v>
      </c>
      <c r="D37" s="29"/>
      <c r="E37" s="29" t="s">
        <v>6</v>
      </c>
      <c r="F37" s="29"/>
      <c r="G37" s="30">
        <f>[1]Ergebnis!D35</f>
        <v>-1</v>
      </c>
      <c r="H37" s="30" t="s">
        <v>6</v>
      </c>
      <c r="I37" s="30">
        <f>[1]Ergebnis!F35</f>
        <v>-1</v>
      </c>
      <c r="J37" s="1">
        <f t="shared" si="56"/>
        <v>0</v>
      </c>
      <c r="M37" s="27"/>
      <c r="N37" s="28" t="str">
        <f>han</f>
        <v>Hannover 96</v>
      </c>
      <c r="O37" s="28" t="str">
        <f>vfl</f>
        <v>VfL Wolfsburg</v>
      </c>
      <c r="P37" s="29"/>
      <c r="Q37" s="29" t="s">
        <v>6</v>
      </c>
      <c r="R37" s="29"/>
      <c r="S37" s="30">
        <f>[1]Ergebnis!L35</f>
        <v>-1</v>
      </c>
      <c r="T37" s="30" t="s">
        <v>6</v>
      </c>
      <c r="U37" s="30">
        <f>[1]Ergebnis!N35</f>
        <v>-1</v>
      </c>
      <c r="V37" s="1">
        <f t="shared" si="57"/>
        <v>0</v>
      </c>
      <c r="Y37" s="3">
        <f t="shared" si="58"/>
        <v>0</v>
      </c>
      <c r="Z37" s="3">
        <f t="shared" si="59"/>
        <v>0</v>
      </c>
      <c r="AA37" s="3">
        <f t="shared" si="60"/>
        <v>0</v>
      </c>
      <c r="AB37" s="3">
        <f t="shared" si="61"/>
        <v>0</v>
      </c>
      <c r="AC37" s="4"/>
      <c r="AD37" s="4">
        <f t="shared" si="62"/>
        <v>0</v>
      </c>
      <c r="AE37" s="4">
        <f t="shared" si="63"/>
        <v>2</v>
      </c>
      <c r="AF37" s="4">
        <f t="shared" si="64"/>
        <v>0</v>
      </c>
      <c r="AG37" s="4">
        <f t="shared" si="65"/>
        <v>2</v>
      </c>
      <c r="AH37" s="4"/>
      <c r="AI37" s="4">
        <f t="shared" si="66"/>
        <v>0</v>
      </c>
      <c r="AJ37" s="4">
        <f t="shared" si="67"/>
        <v>2</v>
      </c>
      <c r="AK37" s="4">
        <f t="shared" si="68"/>
        <v>0</v>
      </c>
      <c r="AL37" s="4">
        <f t="shared" si="69"/>
        <v>2</v>
      </c>
      <c r="AM37" s="4"/>
      <c r="AN37" s="4">
        <f t="shared" si="70"/>
        <v>1</v>
      </c>
      <c r="AP37" s="3">
        <f t="shared" si="71"/>
        <v>0</v>
      </c>
      <c r="AQ37" s="3">
        <f t="shared" si="72"/>
        <v>0</v>
      </c>
      <c r="AR37" s="3">
        <f t="shared" si="73"/>
        <v>0</v>
      </c>
      <c r="AS37" s="3">
        <f t="shared" si="74"/>
        <v>0</v>
      </c>
      <c r="AT37" s="4"/>
      <c r="AU37" s="4">
        <f t="shared" si="75"/>
        <v>0</v>
      </c>
      <c r="AV37" s="4">
        <f t="shared" si="76"/>
        <v>2</v>
      </c>
      <c r="AW37" s="4">
        <f t="shared" si="77"/>
        <v>0</v>
      </c>
      <c r="AX37" s="4">
        <f t="shared" si="78"/>
        <v>2</v>
      </c>
      <c r="AY37" s="4"/>
      <c r="AZ37" s="4">
        <f t="shared" si="79"/>
        <v>0</v>
      </c>
      <c r="BA37" s="4">
        <f t="shared" si="80"/>
        <v>2</v>
      </c>
      <c r="BB37" s="4">
        <f t="shared" si="81"/>
        <v>0</v>
      </c>
      <c r="BC37" s="4">
        <f t="shared" si="82"/>
        <v>2</v>
      </c>
      <c r="BD37" s="4"/>
      <c r="BE37" s="4">
        <f t="shared" si="83"/>
        <v>1</v>
      </c>
    </row>
    <row r="38" spans="1:57">
      <c r="A38" s="26"/>
      <c r="B38" s="23" t="s">
        <v>20</v>
      </c>
      <c r="C38" s="23" t="s">
        <v>8</v>
      </c>
      <c r="D38" s="24"/>
      <c r="E38" s="24" t="s">
        <v>6</v>
      </c>
      <c r="F38" s="24"/>
      <c r="G38" s="25">
        <f>[1]Ergebnis!D36</f>
        <v>-1</v>
      </c>
      <c r="H38" s="25" t="s">
        <v>6</v>
      </c>
      <c r="I38" s="25">
        <f>[1]Ergebnis!F36</f>
        <v>-1</v>
      </c>
      <c r="J38" s="1">
        <f t="shared" si="56"/>
        <v>0</v>
      </c>
      <c r="M38" s="26"/>
      <c r="N38" s="23" t="str">
        <f>fcn</f>
        <v>1. FC Nürnberg</v>
      </c>
      <c r="O38" s="23" t="str">
        <f>lev</f>
        <v>Bayer Leverkusen</v>
      </c>
      <c r="P38" s="24"/>
      <c r="Q38" s="24" t="s">
        <v>6</v>
      </c>
      <c r="R38" s="24"/>
      <c r="S38" s="25">
        <f>[1]Ergebnis!L36</f>
        <v>-1</v>
      </c>
      <c r="T38" s="25" t="s">
        <v>6</v>
      </c>
      <c r="U38" s="25">
        <f>[1]Ergebnis!N36</f>
        <v>-1</v>
      </c>
      <c r="V38" s="1">
        <f t="shared" si="57"/>
        <v>0</v>
      </c>
      <c r="Y38" s="3">
        <f t="shared" si="58"/>
        <v>0</v>
      </c>
      <c r="Z38" s="3">
        <f t="shared" si="59"/>
        <v>0</v>
      </c>
      <c r="AA38" s="3">
        <f t="shared" si="60"/>
        <v>0</v>
      </c>
      <c r="AB38" s="3">
        <f t="shared" si="61"/>
        <v>0</v>
      </c>
      <c r="AC38" s="4"/>
      <c r="AD38" s="4">
        <f t="shared" si="62"/>
        <v>0</v>
      </c>
      <c r="AE38" s="4">
        <f t="shared" si="63"/>
        <v>2</v>
      </c>
      <c r="AF38" s="4">
        <f t="shared" si="64"/>
        <v>0</v>
      </c>
      <c r="AG38" s="4">
        <f t="shared" si="65"/>
        <v>2</v>
      </c>
      <c r="AH38" s="4"/>
      <c r="AI38" s="4">
        <f t="shared" si="66"/>
        <v>0</v>
      </c>
      <c r="AJ38" s="4">
        <f t="shared" si="67"/>
        <v>2</v>
      </c>
      <c r="AK38" s="4">
        <f t="shared" si="68"/>
        <v>0</v>
      </c>
      <c r="AL38" s="4">
        <f t="shared" si="69"/>
        <v>2</v>
      </c>
      <c r="AM38" s="4"/>
      <c r="AN38" s="4">
        <f t="shared" si="70"/>
        <v>1</v>
      </c>
      <c r="AP38" s="3">
        <f t="shared" si="71"/>
        <v>0</v>
      </c>
      <c r="AQ38" s="3">
        <f t="shared" si="72"/>
        <v>0</v>
      </c>
      <c r="AR38" s="3">
        <f t="shared" si="73"/>
        <v>0</v>
      </c>
      <c r="AS38" s="3">
        <f t="shared" si="74"/>
        <v>0</v>
      </c>
      <c r="AT38" s="4"/>
      <c r="AU38" s="4">
        <f t="shared" si="75"/>
        <v>0</v>
      </c>
      <c r="AV38" s="4">
        <f t="shared" si="76"/>
        <v>2</v>
      </c>
      <c r="AW38" s="4">
        <f t="shared" si="77"/>
        <v>0</v>
      </c>
      <c r="AX38" s="4">
        <f t="shared" si="78"/>
        <v>2</v>
      </c>
      <c r="AY38" s="4"/>
      <c r="AZ38" s="4">
        <f t="shared" si="79"/>
        <v>0</v>
      </c>
      <c r="BA38" s="4">
        <f t="shared" si="80"/>
        <v>2</v>
      </c>
      <c r="BB38" s="4">
        <f t="shared" si="81"/>
        <v>0</v>
      </c>
      <c r="BC38" s="4">
        <f t="shared" si="82"/>
        <v>2</v>
      </c>
      <c r="BD38" s="4"/>
      <c r="BE38" s="4">
        <f t="shared" si="83"/>
        <v>1</v>
      </c>
    </row>
    <row r="39" spans="1:57">
      <c r="A39" s="67" t="s">
        <v>11</v>
      </c>
      <c r="B39" s="67"/>
      <c r="C39" s="67"/>
      <c r="D39" s="67"/>
      <c r="E39" s="67"/>
      <c r="F39" s="67"/>
      <c r="G39" s="67"/>
      <c r="H39" s="67"/>
      <c r="I39" s="67"/>
      <c r="J39" s="2">
        <f>SUM(J30:J38)</f>
        <v>0</v>
      </c>
      <c r="M39" s="67" t="s">
        <v>11</v>
      </c>
      <c r="N39" s="67"/>
      <c r="O39" s="67"/>
      <c r="P39" s="67"/>
      <c r="Q39" s="67"/>
      <c r="R39" s="67"/>
      <c r="S39" s="67"/>
      <c r="T39" s="67"/>
      <c r="U39" s="67"/>
      <c r="V39" s="2">
        <f>SUM(V30:V38)</f>
        <v>0</v>
      </c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1:57">
      <c r="A40" s="31"/>
      <c r="B40" s="32"/>
      <c r="C40" s="32"/>
      <c r="M40" s="33"/>
      <c r="N40" s="34"/>
      <c r="O40" s="34"/>
      <c r="P40" s="4"/>
      <c r="Q40" s="4"/>
      <c r="R40" s="4"/>
      <c r="S40" s="4"/>
      <c r="T40" s="4"/>
      <c r="U40" s="4"/>
      <c r="V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1:57">
      <c r="A41" s="73" t="s">
        <v>24</v>
      </c>
      <c r="B41" s="74"/>
      <c r="C41" s="75"/>
      <c r="D41" s="69" t="s">
        <v>2</v>
      </c>
      <c r="E41" s="69"/>
      <c r="F41" s="69"/>
      <c r="G41" s="69" t="s">
        <v>3</v>
      </c>
      <c r="H41" s="69"/>
      <c r="I41" s="69"/>
      <c r="J41" s="21" t="s">
        <v>4</v>
      </c>
      <c r="M41" s="68" t="s">
        <v>25</v>
      </c>
      <c r="N41" s="68"/>
      <c r="O41" s="68"/>
      <c r="P41" s="69" t="s">
        <v>2</v>
      </c>
      <c r="Q41" s="69"/>
      <c r="R41" s="69"/>
      <c r="S41" s="69" t="s">
        <v>3</v>
      </c>
      <c r="T41" s="69"/>
      <c r="U41" s="69"/>
      <c r="V41" s="21" t="s">
        <v>4</v>
      </c>
      <c r="X41" s="35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</row>
    <row r="42" spans="1:57">
      <c r="A42" s="26"/>
      <c r="B42" s="23" t="s">
        <v>16</v>
      </c>
      <c r="C42" s="23" t="s">
        <v>17</v>
      </c>
      <c r="D42" s="24"/>
      <c r="E42" s="24" t="s">
        <v>6</v>
      </c>
      <c r="F42" s="24"/>
      <c r="G42" s="25">
        <f>[1]Ergebnis!D39</f>
        <v>-1</v>
      </c>
      <c r="H42" s="25" t="s">
        <v>6</v>
      </c>
      <c r="I42" s="25">
        <f>[1]Ergebnis!F39</f>
        <v>-1</v>
      </c>
      <c r="J42" s="1">
        <f t="shared" ref="J42:J50" si="84">IF(G42+I42&lt;0,0,IF(AB42=3,3,IF(AB42=0,AN42,0)))</f>
        <v>0</v>
      </c>
      <c r="M42" s="26"/>
      <c r="N42" s="23" t="str">
        <f>bay</f>
        <v>Bayern München</v>
      </c>
      <c r="O42" s="23" t="str">
        <f>hoff</f>
        <v>1899 Hoffenheim</v>
      </c>
      <c r="P42" s="24"/>
      <c r="Q42" s="24" t="s">
        <v>6</v>
      </c>
      <c r="R42" s="24"/>
      <c r="S42" s="25">
        <f>[1]Ergebnis!L39</f>
        <v>-1</v>
      </c>
      <c r="T42" s="25" t="s">
        <v>6</v>
      </c>
      <c r="U42" s="25">
        <f>[1]Ergebnis!N39</f>
        <v>-1</v>
      </c>
      <c r="V42" s="1">
        <f t="shared" ref="V42:V50" si="85">IF(S42+U42&lt;0,0,IF(AS42=3,3,IF(AS42=0,BE42,0)))</f>
        <v>0</v>
      </c>
      <c r="Y42" s="3">
        <f t="shared" ref="Y42:Y50" si="86">IF(D42=G42,1,0)</f>
        <v>0</v>
      </c>
      <c r="Z42" s="3">
        <f t="shared" ref="Z42:Z50" si="87">IF(F42=I42,1,0)</f>
        <v>0</v>
      </c>
      <c r="AA42" s="3">
        <f t="shared" ref="AA42:AA50" si="88">Y42+Z42</f>
        <v>0</v>
      </c>
      <c r="AB42" s="3">
        <f t="shared" ref="AB42:AB50" si="89">IF(AA42=2,3,0)</f>
        <v>0</v>
      </c>
      <c r="AC42" s="4"/>
      <c r="AD42" s="4">
        <f t="shared" ref="AD42:AD50" si="90">IF(D42&gt;F42,1,0)</f>
        <v>0</v>
      </c>
      <c r="AE42" s="4">
        <f t="shared" ref="AE42:AE50" si="91">IF(D42=F42,2,0)</f>
        <v>2</v>
      </c>
      <c r="AF42" s="4">
        <f t="shared" ref="AF42:AF50" si="92">IF(D42&lt;F42,3,0)</f>
        <v>0</v>
      </c>
      <c r="AG42" s="4">
        <f t="shared" ref="AG42:AG50" si="93">AD42+AE42+AF42</f>
        <v>2</v>
      </c>
      <c r="AH42" s="4"/>
      <c r="AI42" s="4">
        <f t="shared" ref="AI42:AI50" si="94">IF(G42&gt;I42,1,0)</f>
        <v>0</v>
      </c>
      <c r="AJ42" s="4">
        <f t="shared" ref="AJ42:AJ50" si="95">IF(G42=I42,2,0)</f>
        <v>2</v>
      </c>
      <c r="AK42" s="4">
        <f t="shared" ref="AK42:AK50" si="96">IF(G42&lt;I42,3,0)</f>
        <v>0</v>
      </c>
      <c r="AL42" s="4">
        <f t="shared" ref="AL42:AL50" si="97">AI42+AJ42+AK42</f>
        <v>2</v>
      </c>
      <c r="AM42" s="4"/>
      <c r="AN42" s="4">
        <f t="shared" ref="AN42:AN50" si="98">IF(AG42=AL42,1,0)</f>
        <v>1</v>
      </c>
      <c r="AP42" s="3">
        <f t="shared" ref="AP42:AP50" si="99">IF(P42=S42,1,0)</f>
        <v>0</v>
      </c>
      <c r="AQ42" s="3">
        <f t="shared" ref="AQ42:AQ50" si="100">IF(R42=U42,1,0)</f>
        <v>0</v>
      </c>
      <c r="AR42" s="3">
        <f t="shared" ref="AR42:AR50" si="101">AP42+AQ42</f>
        <v>0</v>
      </c>
      <c r="AS42" s="3">
        <f t="shared" ref="AS42:AS50" si="102">IF(AR42=2,3,0)</f>
        <v>0</v>
      </c>
      <c r="AT42" s="4"/>
      <c r="AU42" s="4">
        <f t="shared" ref="AU42:AU50" si="103">IF(P42&gt;R42,1,0)</f>
        <v>0</v>
      </c>
      <c r="AV42" s="4">
        <f t="shared" ref="AV42:AV50" si="104">IF(P42=R42,2,0)</f>
        <v>2</v>
      </c>
      <c r="AW42" s="4">
        <f t="shared" ref="AW42:AW50" si="105">IF(P42&lt;R42,3,0)</f>
        <v>0</v>
      </c>
      <c r="AX42" s="4">
        <f t="shared" ref="AX42:AX50" si="106">AU42+AV42+AW42</f>
        <v>2</v>
      </c>
      <c r="AY42" s="4"/>
      <c r="AZ42" s="4">
        <f t="shared" ref="AZ42:AZ50" si="107">IF(S42&gt;U42,1,0)</f>
        <v>0</v>
      </c>
      <c r="BA42" s="4">
        <f t="shared" ref="BA42:BA50" si="108">IF(S42=U42,2,0)</f>
        <v>2</v>
      </c>
      <c r="BB42" s="4">
        <f t="shared" ref="BB42:BB50" si="109">IF(S42&lt;U42,3,0)</f>
        <v>0</v>
      </c>
      <c r="BC42" s="4">
        <f t="shared" ref="BC42:BC50" si="110">AZ42+BA42+BB42</f>
        <v>2</v>
      </c>
      <c r="BD42" s="4"/>
      <c r="BE42" s="4">
        <f t="shared" ref="BE42:BE50" si="111">IF(AX42=BC42,1,0)</f>
        <v>1</v>
      </c>
    </row>
    <row r="43" spans="1:57">
      <c r="A43" s="27"/>
      <c r="B43" s="28" t="s">
        <v>19</v>
      </c>
      <c r="C43" s="28" t="s">
        <v>10</v>
      </c>
      <c r="D43" s="29"/>
      <c r="E43" s="29" t="s">
        <v>6</v>
      </c>
      <c r="F43" s="29"/>
      <c r="G43" s="30">
        <f>[1]Ergebnis!D40</f>
        <v>-1</v>
      </c>
      <c r="H43" s="30" t="s">
        <v>6</v>
      </c>
      <c r="I43" s="30">
        <f>[1]Ergebnis!F40</f>
        <v>-1</v>
      </c>
      <c r="J43" s="1">
        <f t="shared" si="84"/>
        <v>0</v>
      </c>
      <c r="M43" s="27"/>
      <c r="N43" s="28" t="str">
        <f>sch</f>
        <v>Schalke 04</v>
      </c>
      <c r="O43" s="28" t="str">
        <f>scf</f>
        <v>SC Freiburg</v>
      </c>
      <c r="P43" s="29"/>
      <c r="Q43" s="29" t="s">
        <v>6</v>
      </c>
      <c r="R43" s="29"/>
      <c r="S43" s="30">
        <f>[1]Ergebnis!L40</f>
        <v>-1</v>
      </c>
      <c r="T43" s="30" t="s">
        <v>6</v>
      </c>
      <c r="U43" s="30">
        <f>[1]Ergebnis!N40</f>
        <v>-1</v>
      </c>
      <c r="V43" s="1">
        <f t="shared" si="85"/>
        <v>0</v>
      </c>
      <c r="Y43" s="3">
        <f t="shared" si="86"/>
        <v>0</v>
      </c>
      <c r="Z43" s="3">
        <f t="shared" si="87"/>
        <v>0</v>
      </c>
      <c r="AA43" s="3">
        <f t="shared" si="88"/>
        <v>0</v>
      </c>
      <c r="AB43" s="3">
        <f t="shared" si="89"/>
        <v>0</v>
      </c>
      <c r="AC43" s="4"/>
      <c r="AD43" s="4">
        <f t="shared" si="90"/>
        <v>0</v>
      </c>
      <c r="AE43" s="4">
        <f t="shared" si="91"/>
        <v>2</v>
      </c>
      <c r="AF43" s="4">
        <f t="shared" si="92"/>
        <v>0</v>
      </c>
      <c r="AG43" s="4">
        <f t="shared" si="93"/>
        <v>2</v>
      </c>
      <c r="AH43" s="4"/>
      <c r="AI43" s="4">
        <f t="shared" si="94"/>
        <v>0</v>
      </c>
      <c r="AJ43" s="4">
        <f t="shared" si="95"/>
        <v>2</v>
      </c>
      <c r="AK43" s="4">
        <f t="shared" si="96"/>
        <v>0</v>
      </c>
      <c r="AL43" s="4">
        <f t="shared" si="97"/>
        <v>2</v>
      </c>
      <c r="AM43" s="4"/>
      <c r="AN43" s="4">
        <f t="shared" si="98"/>
        <v>1</v>
      </c>
      <c r="AP43" s="3">
        <f t="shared" si="99"/>
        <v>0</v>
      </c>
      <c r="AQ43" s="3">
        <f t="shared" si="100"/>
        <v>0</v>
      </c>
      <c r="AR43" s="3">
        <f t="shared" si="101"/>
        <v>0</v>
      </c>
      <c r="AS43" s="3">
        <f t="shared" si="102"/>
        <v>0</v>
      </c>
      <c r="AT43" s="4"/>
      <c r="AU43" s="4">
        <f t="shared" si="103"/>
        <v>0</v>
      </c>
      <c r="AV43" s="4">
        <f t="shared" si="104"/>
        <v>2</v>
      </c>
      <c r="AW43" s="4">
        <f t="shared" si="105"/>
        <v>0</v>
      </c>
      <c r="AX43" s="4">
        <f t="shared" si="106"/>
        <v>2</v>
      </c>
      <c r="AY43" s="4"/>
      <c r="AZ43" s="4">
        <f t="shared" si="107"/>
        <v>0</v>
      </c>
      <c r="BA43" s="4">
        <f t="shared" si="108"/>
        <v>2</v>
      </c>
      <c r="BB43" s="4">
        <f t="shared" si="109"/>
        <v>0</v>
      </c>
      <c r="BC43" s="4">
        <f t="shared" si="110"/>
        <v>2</v>
      </c>
      <c r="BD43" s="4"/>
      <c r="BE43" s="4">
        <f t="shared" si="111"/>
        <v>1</v>
      </c>
    </row>
    <row r="44" spans="1:57">
      <c r="A44" s="26"/>
      <c r="B44" s="23" t="s">
        <v>21</v>
      </c>
      <c r="C44" s="23" t="s">
        <v>68</v>
      </c>
      <c r="D44" s="24"/>
      <c r="E44" s="24" t="s">
        <v>6</v>
      </c>
      <c r="F44" s="24"/>
      <c r="G44" s="25">
        <f>[1]Ergebnis!D41</f>
        <v>-1</v>
      </c>
      <c r="H44" s="25" t="s">
        <v>6</v>
      </c>
      <c r="I44" s="25">
        <f>[1]Ergebnis!F41</f>
        <v>-1</v>
      </c>
      <c r="J44" s="1">
        <f t="shared" si="84"/>
        <v>0</v>
      </c>
      <c r="M44" s="26"/>
      <c r="N44" s="23" t="str">
        <f>wb</f>
        <v>Werder Bremen</v>
      </c>
      <c r="O44" s="23" t="str">
        <f>han</f>
        <v>Hannover 96</v>
      </c>
      <c r="P44" s="24"/>
      <c r="Q44" s="24" t="s">
        <v>6</v>
      </c>
      <c r="R44" s="24"/>
      <c r="S44" s="25">
        <f>[1]Ergebnis!L41</f>
        <v>-1</v>
      </c>
      <c r="T44" s="25" t="s">
        <v>6</v>
      </c>
      <c r="U44" s="25">
        <f>[1]Ergebnis!N41</f>
        <v>-1</v>
      </c>
      <c r="V44" s="1">
        <f t="shared" si="85"/>
        <v>0</v>
      </c>
      <c r="Y44" s="3">
        <f t="shared" si="86"/>
        <v>0</v>
      </c>
      <c r="Z44" s="3">
        <f t="shared" si="87"/>
        <v>0</v>
      </c>
      <c r="AA44" s="3">
        <f t="shared" si="88"/>
        <v>0</v>
      </c>
      <c r="AB44" s="3">
        <f t="shared" si="89"/>
        <v>0</v>
      </c>
      <c r="AC44" s="4"/>
      <c r="AD44" s="4">
        <f t="shared" si="90"/>
        <v>0</v>
      </c>
      <c r="AE44" s="4">
        <f t="shared" si="91"/>
        <v>2</v>
      </c>
      <c r="AF44" s="4">
        <f t="shared" si="92"/>
        <v>0</v>
      </c>
      <c r="AG44" s="4">
        <f t="shared" si="93"/>
        <v>2</v>
      </c>
      <c r="AH44" s="4"/>
      <c r="AI44" s="4">
        <f t="shared" si="94"/>
        <v>0</v>
      </c>
      <c r="AJ44" s="4">
        <f t="shared" si="95"/>
        <v>2</v>
      </c>
      <c r="AK44" s="4">
        <f t="shared" si="96"/>
        <v>0</v>
      </c>
      <c r="AL44" s="4">
        <f t="shared" si="97"/>
        <v>2</v>
      </c>
      <c r="AM44" s="4"/>
      <c r="AN44" s="4">
        <f t="shared" si="98"/>
        <v>1</v>
      </c>
      <c r="AP44" s="3">
        <f t="shared" si="99"/>
        <v>0</v>
      </c>
      <c r="AQ44" s="3">
        <f t="shared" si="100"/>
        <v>0</v>
      </c>
      <c r="AR44" s="3">
        <f t="shared" si="101"/>
        <v>0</v>
      </c>
      <c r="AS44" s="3">
        <f t="shared" si="102"/>
        <v>0</v>
      </c>
      <c r="AT44" s="4"/>
      <c r="AU44" s="4">
        <f t="shared" si="103"/>
        <v>0</v>
      </c>
      <c r="AV44" s="4">
        <f t="shared" si="104"/>
        <v>2</v>
      </c>
      <c r="AW44" s="4">
        <f t="shared" si="105"/>
        <v>0</v>
      </c>
      <c r="AX44" s="4">
        <f t="shared" si="106"/>
        <v>2</v>
      </c>
      <c r="AY44" s="4"/>
      <c r="AZ44" s="4">
        <f t="shared" si="107"/>
        <v>0</v>
      </c>
      <c r="BA44" s="4">
        <f t="shared" si="108"/>
        <v>2</v>
      </c>
      <c r="BB44" s="4">
        <f t="shared" si="109"/>
        <v>0</v>
      </c>
      <c r="BC44" s="4">
        <f t="shared" si="110"/>
        <v>2</v>
      </c>
      <c r="BD44" s="4"/>
      <c r="BE44" s="4">
        <f t="shared" si="111"/>
        <v>1</v>
      </c>
    </row>
    <row r="45" spans="1:57">
      <c r="A45" s="27"/>
      <c r="B45" s="28" t="s">
        <v>8</v>
      </c>
      <c r="C45" s="28" t="s">
        <v>7</v>
      </c>
      <c r="D45" s="29"/>
      <c r="E45" s="29" t="s">
        <v>6</v>
      </c>
      <c r="F45" s="29"/>
      <c r="G45" s="30">
        <f>[1]Ergebnis!D42</f>
        <v>-1</v>
      </c>
      <c r="H45" s="30" t="s">
        <v>6</v>
      </c>
      <c r="I45" s="30">
        <f>[1]Ergebnis!F42</f>
        <v>-1</v>
      </c>
      <c r="J45" s="1">
        <f t="shared" si="84"/>
        <v>0</v>
      </c>
      <c r="M45" s="27"/>
      <c r="N45" s="28" t="str">
        <f>vfb</f>
        <v>VfB Stuttgart</v>
      </c>
      <c r="O45" s="28" t="str">
        <f>fcn</f>
        <v>1. FC Nürnberg</v>
      </c>
      <c r="P45" s="29"/>
      <c r="Q45" s="29" t="s">
        <v>6</v>
      </c>
      <c r="R45" s="29"/>
      <c r="S45" s="30">
        <f>[1]Ergebnis!L42</f>
        <v>-1</v>
      </c>
      <c r="T45" s="30" t="s">
        <v>6</v>
      </c>
      <c r="U45" s="30">
        <f>[1]Ergebnis!N42</f>
        <v>-1</v>
      </c>
      <c r="V45" s="1">
        <f t="shared" si="85"/>
        <v>0</v>
      </c>
      <c r="Y45" s="3">
        <f t="shared" si="86"/>
        <v>0</v>
      </c>
      <c r="Z45" s="3">
        <f t="shared" si="87"/>
        <v>0</v>
      </c>
      <c r="AA45" s="3">
        <f t="shared" si="88"/>
        <v>0</v>
      </c>
      <c r="AB45" s="3">
        <f t="shared" si="89"/>
        <v>0</v>
      </c>
      <c r="AC45" s="4"/>
      <c r="AD45" s="4">
        <f t="shared" si="90"/>
        <v>0</v>
      </c>
      <c r="AE45" s="4">
        <f t="shared" si="91"/>
        <v>2</v>
      </c>
      <c r="AF45" s="4">
        <f t="shared" si="92"/>
        <v>0</v>
      </c>
      <c r="AG45" s="4">
        <f t="shared" si="93"/>
        <v>2</v>
      </c>
      <c r="AH45" s="4"/>
      <c r="AI45" s="4">
        <f t="shared" si="94"/>
        <v>0</v>
      </c>
      <c r="AJ45" s="4">
        <f t="shared" si="95"/>
        <v>2</v>
      </c>
      <c r="AK45" s="4">
        <f t="shared" si="96"/>
        <v>0</v>
      </c>
      <c r="AL45" s="4">
        <f t="shared" si="97"/>
        <v>2</v>
      </c>
      <c r="AM45" s="4"/>
      <c r="AN45" s="4">
        <f t="shared" si="98"/>
        <v>1</v>
      </c>
      <c r="AP45" s="3">
        <f t="shared" si="99"/>
        <v>0</v>
      </c>
      <c r="AQ45" s="3">
        <f t="shared" si="100"/>
        <v>0</v>
      </c>
      <c r="AR45" s="3">
        <f t="shared" si="101"/>
        <v>0</v>
      </c>
      <c r="AS45" s="3">
        <f t="shared" si="102"/>
        <v>0</v>
      </c>
      <c r="AT45" s="4"/>
      <c r="AU45" s="4">
        <f t="shared" si="103"/>
        <v>0</v>
      </c>
      <c r="AV45" s="4">
        <f t="shared" si="104"/>
        <v>2</v>
      </c>
      <c r="AW45" s="4">
        <f t="shared" si="105"/>
        <v>0</v>
      </c>
      <c r="AX45" s="4">
        <f t="shared" si="106"/>
        <v>2</v>
      </c>
      <c r="AY45" s="4"/>
      <c r="AZ45" s="4">
        <f t="shared" si="107"/>
        <v>0</v>
      </c>
      <c r="BA45" s="4">
        <f t="shared" si="108"/>
        <v>2</v>
      </c>
      <c r="BB45" s="4">
        <f t="shared" si="109"/>
        <v>0</v>
      </c>
      <c r="BC45" s="4">
        <f t="shared" si="110"/>
        <v>2</v>
      </c>
      <c r="BD45" s="4"/>
      <c r="BE45" s="4">
        <f t="shared" si="111"/>
        <v>1</v>
      </c>
    </row>
    <row r="46" spans="1:57">
      <c r="A46" s="26"/>
      <c r="B46" s="23" t="s">
        <v>74</v>
      </c>
      <c r="C46" s="23" t="s">
        <v>70</v>
      </c>
      <c r="D46" s="24"/>
      <c r="E46" s="24" t="s">
        <v>6</v>
      </c>
      <c r="F46" s="24"/>
      <c r="G46" s="25">
        <f>[1]Ergebnis!D43</f>
        <v>-1</v>
      </c>
      <c r="H46" s="25" t="s">
        <v>6</v>
      </c>
      <c r="I46" s="25">
        <f>[1]Ergebnis!F43</f>
        <v>-1</v>
      </c>
      <c r="J46" s="1">
        <f t="shared" si="84"/>
        <v>0</v>
      </c>
      <c r="M46" s="26"/>
      <c r="N46" s="23" t="str">
        <f>vfl</f>
        <v>VfL Wolfsburg</v>
      </c>
      <c r="O46" s="23" t="str">
        <f>hsv</f>
        <v>Hamburger SV</v>
      </c>
      <c r="P46" s="24"/>
      <c r="Q46" s="24" t="s">
        <v>6</v>
      </c>
      <c r="R46" s="24"/>
      <c r="S46" s="25">
        <f>[1]Ergebnis!L43</f>
        <v>-1</v>
      </c>
      <c r="T46" s="25" t="s">
        <v>6</v>
      </c>
      <c r="U46" s="25">
        <f>[1]Ergebnis!N43</f>
        <v>-1</v>
      </c>
      <c r="V46" s="1">
        <f t="shared" si="85"/>
        <v>0</v>
      </c>
      <c r="Y46" s="3">
        <f t="shared" si="86"/>
        <v>0</v>
      </c>
      <c r="Z46" s="3">
        <f t="shared" si="87"/>
        <v>0</v>
      </c>
      <c r="AA46" s="3">
        <f t="shared" si="88"/>
        <v>0</v>
      </c>
      <c r="AB46" s="3">
        <f t="shared" si="89"/>
        <v>0</v>
      </c>
      <c r="AC46" s="4"/>
      <c r="AD46" s="4">
        <f t="shared" si="90"/>
        <v>0</v>
      </c>
      <c r="AE46" s="4">
        <f t="shared" si="91"/>
        <v>2</v>
      </c>
      <c r="AF46" s="4">
        <f t="shared" si="92"/>
        <v>0</v>
      </c>
      <c r="AG46" s="4">
        <f t="shared" si="93"/>
        <v>2</v>
      </c>
      <c r="AH46" s="4"/>
      <c r="AI46" s="4">
        <f t="shared" si="94"/>
        <v>0</v>
      </c>
      <c r="AJ46" s="4">
        <f t="shared" si="95"/>
        <v>2</v>
      </c>
      <c r="AK46" s="4">
        <f t="shared" si="96"/>
        <v>0</v>
      </c>
      <c r="AL46" s="4">
        <f t="shared" si="97"/>
        <v>2</v>
      </c>
      <c r="AM46" s="4"/>
      <c r="AN46" s="4">
        <f t="shared" si="98"/>
        <v>1</v>
      </c>
      <c r="AP46" s="3">
        <f t="shared" si="99"/>
        <v>0</v>
      </c>
      <c r="AQ46" s="3">
        <f t="shared" si="100"/>
        <v>0</v>
      </c>
      <c r="AR46" s="3">
        <f t="shared" si="101"/>
        <v>0</v>
      </c>
      <c r="AS46" s="3">
        <f t="shared" si="102"/>
        <v>0</v>
      </c>
      <c r="AT46" s="4"/>
      <c r="AU46" s="4">
        <f t="shared" si="103"/>
        <v>0</v>
      </c>
      <c r="AV46" s="4">
        <f t="shared" si="104"/>
        <v>2</v>
      </c>
      <c r="AW46" s="4">
        <f t="shared" si="105"/>
        <v>0</v>
      </c>
      <c r="AX46" s="4">
        <f t="shared" si="106"/>
        <v>2</v>
      </c>
      <c r="AY46" s="4"/>
      <c r="AZ46" s="4">
        <f t="shared" si="107"/>
        <v>0</v>
      </c>
      <c r="BA46" s="4">
        <f t="shared" si="108"/>
        <v>2</v>
      </c>
      <c r="BB46" s="4">
        <f t="shared" si="109"/>
        <v>0</v>
      </c>
      <c r="BC46" s="4">
        <f t="shared" si="110"/>
        <v>2</v>
      </c>
      <c r="BD46" s="4"/>
      <c r="BE46" s="4">
        <f t="shared" si="111"/>
        <v>1</v>
      </c>
    </row>
    <row r="47" spans="1:57">
      <c r="A47" s="27"/>
      <c r="B47" s="28" t="s">
        <v>18</v>
      </c>
      <c r="C47" s="28" t="s">
        <v>20</v>
      </c>
      <c r="D47" s="29"/>
      <c r="E47" s="29" t="s">
        <v>6</v>
      </c>
      <c r="F47" s="29"/>
      <c r="G47" s="30">
        <f>[1]Ergebnis!D44</f>
        <v>-1</v>
      </c>
      <c r="H47" s="30" t="s">
        <v>6</v>
      </c>
      <c r="I47" s="30">
        <f>[1]Ergebnis!F44</f>
        <v>-1</v>
      </c>
      <c r="J47" s="1">
        <f t="shared" si="84"/>
        <v>0</v>
      </c>
      <c r="M47" s="27"/>
      <c r="N47" s="28" t="str">
        <f>ein</f>
        <v>Eintracht Frankfurt</v>
      </c>
      <c r="O47" s="28" t="str">
        <f>lev</f>
        <v>Bayer Leverkusen</v>
      </c>
      <c r="P47" s="29"/>
      <c r="Q47" s="29" t="s">
        <v>6</v>
      </c>
      <c r="R47" s="29"/>
      <c r="S47" s="30">
        <f>[1]Ergebnis!L44</f>
        <v>-1</v>
      </c>
      <c r="T47" s="30" t="s">
        <v>6</v>
      </c>
      <c r="U47" s="30">
        <f>[1]Ergebnis!N44</f>
        <v>-1</v>
      </c>
      <c r="V47" s="1">
        <f t="shared" si="85"/>
        <v>0</v>
      </c>
      <c r="Y47" s="3">
        <f t="shared" si="86"/>
        <v>0</v>
      </c>
      <c r="Z47" s="3">
        <f t="shared" si="87"/>
        <v>0</v>
      </c>
      <c r="AA47" s="3">
        <f t="shared" si="88"/>
        <v>0</v>
      </c>
      <c r="AB47" s="3">
        <f t="shared" si="89"/>
        <v>0</v>
      </c>
      <c r="AC47" s="4"/>
      <c r="AD47" s="4">
        <f t="shared" si="90"/>
        <v>0</v>
      </c>
      <c r="AE47" s="4">
        <f t="shared" si="91"/>
        <v>2</v>
      </c>
      <c r="AF47" s="4">
        <f t="shared" si="92"/>
        <v>0</v>
      </c>
      <c r="AG47" s="4">
        <f t="shared" si="93"/>
        <v>2</v>
      </c>
      <c r="AH47" s="4"/>
      <c r="AI47" s="4">
        <f t="shared" si="94"/>
        <v>0</v>
      </c>
      <c r="AJ47" s="4">
        <f t="shared" si="95"/>
        <v>2</v>
      </c>
      <c r="AK47" s="4">
        <f t="shared" si="96"/>
        <v>0</v>
      </c>
      <c r="AL47" s="4">
        <f t="shared" si="97"/>
        <v>2</v>
      </c>
      <c r="AM47" s="4"/>
      <c r="AN47" s="4">
        <f t="shared" si="98"/>
        <v>1</v>
      </c>
      <c r="AP47" s="3">
        <f t="shared" si="99"/>
        <v>0</v>
      </c>
      <c r="AQ47" s="3">
        <f t="shared" si="100"/>
        <v>0</v>
      </c>
      <c r="AR47" s="3">
        <f t="shared" si="101"/>
        <v>0</v>
      </c>
      <c r="AS47" s="3">
        <f t="shared" si="102"/>
        <v>0</v>
      </c>
      <c r="AT47" s="4"/>
      <c r="AU47" s="4">
        <f t="shared" si="103"/>
        <v>0</v>
      </c>
      <c r="AV47" s="4">
        <f t="shared" si="104"/>
        <v>2</v>
      </c>
      <c r="AW47" s="4">
        <f t="shared" si="105"/>
        <v>0</v>
      </c>
      <c r="AX47" s="4">
        <f t="shared" si="106"/>
        <v>2</v>
      </c>
      <c r="AY47" s="4"/>
      <c r="AZ47" s="4">
        <f t="shared" si="107"/>
        <v>0</v>
      </c>
      <c r="BA47" s="4">
        <f t="shared" si="108"/>
        <v>2</v>
      </c>
      <c r="BB47" s="4">
        <f t="shared" si="109"/>
        <v>0</v>
      </c>
      <c r="BC47" s="4">
        <f t="shared" si="110"/>
        <v>2</v>
      </c>
      <c r="BD47" s="4"/>
      <c r="BE47" s="4">
        <f t="shared" si="111"/>
        <v>1</v>
      </c>
    </row>
    <row r="48" spans="1:57">
      <c r="A48" s="26"/>
      <c r="B48" s="23" t="s">
        <v>14</v>
      </c>
      <c r="C48" s="23" t="s">
        <v>72</v>
      </c>
      <c r="D48" s="24"/>
      <c r="E48" s="24" t="s">
        <v>6</v>
      </c>
      <c r="F48" s="24"/>
      <c r="G48" s="25">
        <f>[1]Ergebnis!D45</f>
        <v>-1</v>
      </c>
      <c r="H48" s="25" t="s">
        <v>6</v>
      </c>
      <c r="I48" s="25">
        <f>[1]Ergebnis!F45</f>
        <v>-1</v>
      </c>
      <c r="J48" s="1">
        <f t="shared" si="84"/>
        <v>0</v>
      </c>
      <c r="M48" s="26"/>
      <c r="N48" s="23" t="str">
        <f>kö</f>
        <v>1. FC Köln</v>
      </c>
      <c r="O48" s="23" t="str">
        <f>mai</f>
        <v>Mainz 05</v>
      </c>
      <c r="P48" s="24"/>
      <c r="Q48" s="24" t="s">
        <v>6</v>
      </c>
      <c r="R48" s="24"/>
      <c r="S48" s="25">
        <f>[1]Ergebnis!L45</f>
        <v>-1</v>
      </c>
      <c r="T48" s="25" t="s">
        <v>6</v>
      </c>
      <c r="U48" s="25">
        <f>[1]Ergebnis!N45</f>
        <v>-1</v>
      </c>
      <c r="V48" s="1">
        <f t="shared" si="85"/>
        <v>0</v>
      </c>
      <c r="Y48" s="3">
        <f t="shared" si="86"/>
        <v>0</v>
      </c>
      <c r="Z48" s="3">
        <f t="shared" si="87"/>
        <v>0</v>
      </c>
      <c r="AA48" s="3">
        <f t="shared" si="88"/>
        <v>0</v>
      </c>
      <c r="AB48" s="3">
        <f t="shared" si="89"/>
        <v>0</v>
      </c>
      <c r="AC48" s="4"/>
      <c r="AD48" s="4">
        <f t="shared" si="90"/>
        <v>0</v>
      </c>
      <c r="AE48" s="4">
        <f t="shared" si="91"/>
        <v>2</v>
      </c>
      <c r="AF48" s="4">
        <f t="shared" si="92"/>
        <v>0</v>
      </c>
      <c r="AG48" s="4">
        <f t="shared" si="93"/>
        <v>2</v>
      </c>
      <c r="AH48" s="4"/>
      <c r="AI48" s="4">
        <f t="shared" si="94"/>
        <v>0</v>
      </c>
      <c r="AJ48" s="4">
        <f t="shared" si="95"/>
        <v>2</v>
      </c>
      <c r="AK48" s="4">
        <f t="shared" si="96"/>
        <v>0</v>
      </c>
      <c r="AL48" s="4">
        <f t="shared" si="97"/>
        <v>2</v>
      </c>
      <c r="AM48" s="4"/>
      <c r="AN48" s="4">
        <f t="shared" si="98"/>
        <v>1</v>
      </c>
      <c r="AP48" s="3">
        <f t="shared" si="99"/>
        <v>0</v>
      </c>
      <c r="AQ48" s="3">
        <f t="shared" si="100"/>
        <v>0</v>
      </c>
      <c r="AR48" s="3">
        <f t="shared" si="101"/>
        <v>0</v>
      </c>
      <c r="AS48" s="3">
        <f t="shared" si="102"/>
        <v>0</v>
      </c>
      <c r="AT48" s="4"/>
      <c r="AU48" s="4">
        <f t="shared" si="103"/>
        <v>0</v>
      </c>
      <c r="AV48" s="4">
        <f t="shared" si="104"/>
        <v>2</v>
      </c>
      <c r="AW48" s="4">
        <f t="shared" si="105"/>
        <v>0</v>
      </c>
      <c r="AX48" s="4">
        <f t="shared" si="106"/>
        <v>2</v>
      </c>
      <c r="AY48" s="4"/>
      <c r="AZ48" s="4">
        <f t="shared" si="107"/>
        <v>0</v>
      </c>
      <c r="BA48" s="4">
        <f t="shared" si="108"/>
        <v>2</v>
      </c>
      <c r="BB48" s="4">
        <f t="shared" si="109"/>
        <v>0</v>
      </c>
      <c r="BC48" s="4">
        <f t="shared" si="110"/>
        <v>2</v>
      </c>
      <c r="BD48" s="4"/>
      <c r="BE48" s="4">
        <f t="shared" si="111"/>
        <v>1</v>
      </c>
    </row>
    <row r="49" spans="1:57">
      <c r="A49" s="27"/>
      <c r="B49" s="28" t="s">
        <v>71</v>
      </c>
      <c r="C49" s="28" t="s">
        <v>69</v>
      </c>
      <c r="D49" s="29"/>
      <c r="E49" s="29" t="s">
        <v>6</v>
      </c>
      <c r="F49" s="29"/>
      <c r="G49" s="30">
        <f>[1]Ergebnis!D46</f>
        <v>-1</v>
      </c>
      <c r="H49" s="30" t="s">
        <v>6</v>
      </c>
      <c r="I49" s="30">
        <f>[1]Ergebnis!F46</f>
        <v>-1</v>
      </c>
      <c r="J49" s="1">
        <f t="shared" si="84"/>
        <v>0</v>
      </c>
      <c r="M49" s="27"/>
      <c r="N49" s="28" t="str">
        <f>fck</f>
        <v>Kaiserslautern</v>
      </c>
      <c r="O49" s="28" t="str">
        <f>bvb</f>
        <v>Borussia Dortmund</v>
      </c>
      <c r="P49" s="29"/>
      <c r="Q49" s="29" t="s">
        <v>6</v>
      </c>
      <c r="R49" s="29"/>
      <c r="S49" s="30">
        <f>[1]Ergebnis!L46</f>
        <v>-1</v>
      </c>
      <c r="T49" s="30" t="s">
        <v>6</v>
      </c>
      <c r="U49" s="30">
        <f>[1]Ergebnis!N46</f>
        <v>-1</v>
      </c>
      <c r="V49" s="1">
        <f t="shared" si="85"/>
        <v>0</v>
      </c>
      <c r="Y49" s="3">
        <f t="shared" si="86"/>
        <v>0</v>
      </c>
      <c r="Z49" s="3">
        <f t="shared" si="87"/>
        <v>0</v>
      </c>
      <c r="AA49" s="3">
        <f t="shared" si="88"/>
        <v>0</v>
      </c>
      <c r="AB49" s="3">
        <f t="shared" si="89"/>
        <v>0</v>
      </c>
      <c r="AC49" s="4"/>
      <c r="AD49" s="4">
        <f t="shared" si="90"/>
        <v>0</v>
      </c>
      <c r="AE49" s="4">
        <f t="shared" si="91"/>
        <v>2</v>
      </c>
      <c r="AF49" s="4">
        <f t="shared" si="92"/>
        <v>0</v>
      </c>
      <c r="AG49" s="4">
        <f t="shared" si="93"/>
        <v>2</v>
      </c>
      <c r="AH49" s="4"/>
      <c r="AI49" s="4">
        <f t="shared" si="94"/>
        <v>0</v>
      </c>
      <c r="AJ49" s="4">
        <f t="shared" si="95"/>
        <v>2</v>
      </c>
      <c r="AK49" s="4">
        <f t="shared" si="96"/>
        <v>0</v>
      </c>
      <c r="AL49" s="4">
        <f t="shared" si="97"/>
        <v>2</v>
      </c>
      <c r="AM49" s="4"/>
      <c r="AN49" s="4">
        <f t="shared" si="98"/>
        <v>1</v>
      </c>
      <c r="AP49" s="3">
        <f t="shared" si="99"/>
        <v>0</v>
      </c>
      <c r="AQ49" s="3">
        <f t="shared" si="100"/>
        <v>0</v>
      </c>
      <c r="AR49" s="3">
        <f t="shared" si="101"/>
        <v>0</v>
      </c>
      <c r="AS49" s="3">
        <f t="shared" si="102"/>
        <v>0</v>
      </c>
      <c r="AT49" s="4"/>
      <c r="AU49" s="4">
        <f t="shared" si="103"/>
        <v>0</v>
      </c>
      <c r="AV49" s="4">
        <f t="shared" si="104"/>
        <v>2</v>
      </c>
      <c r="AW49" s="4">
        <f t="shared" si="105"/>
        <v>0</v>
      </c>
      <c r="AX49" s="4">
        <f t="shared" si="106"/>
        <v>2</v>
      </c>
      <c r="AY49" s="4"/>
      <c r="AZ49" s="4">
        <f t="shared" si="107"/>
        <v>0</v>
      </c>
      <c r="BA49" s="4">
        <f t="shared" si="108"/>
        <v>2</v>
      </c>
      <c r="BB49" s="4">
        <f t="shared" si="109"/>
        <v>0</v>
      </c>
      <c r="BC49" s="4">
        <f t="shared" si="110"/>
        <v>2</v>
      </c>
      <c r="BD49" s="4"/>
      <c r="BE49" s="4">
        <f t="shared" si="111"/>
        <v>1</v>
      </c>
    </row>
    <row r="50" spans="1:57">
      <c r="A50" s="26"/>
      <c r="B50" s="23" t="s">
        <v>73</v>
      </c>
      <c r="C50" s="23" t="s">
        <v>15</v>
      </c>
      <c r="D50" s="24"/>
      <c r="E50" s="24" t="s">
        <v>6</v>
      </c>
      <c r="F50" s="24"/>
      <c r="G50" s="25">
        <f>[1]Ergebnis!D47</f>
        <v>-1</v>
      </c>
      <c r="H50" s="25" t="s">
        <v>6</v>
      </c>
      <c r="I50" s="25">
        <f>[1]Ergebnis!F47</f>
        <v>-1</v>
      </c>
      <c r="J50" s="1">
        <f t="shared" si="84"/>
        <v>0</v>
      </c>
      <c r="M50" s="26"/>
      <c r="N50" s="23" t="str">
        <f>pau</f>
        <v>St. Pauli</v>
      </c>
      <c r="O50" s="23" t="str">
        <f>mgb</f>
        <v>Mönchengladbach</v>
      </c>
      <c r="P50" s="24"/>
      <c r="Q50" s="24" t="s">
        <v>6</v>
      </c>
      <c r="R50" s="24"/>
      <c r="S50" s="25">
        <f>[1]Ergebnis!L47</f>
        <v>-1</v>
      </c>
      <c r="T50" s="25" t="s">
        <v>6</v>
      </c>
      <c r="U50" s="25">
        <f>[1]Ergebnis!N47</f>
        <v>-1</v>
      </c>
      <c r="V50" s="1">
        <f t="shared" si="85"/>
        <v>0</v>
      </c>
      <c r="Y50" s="3">
        <f t="shared" si="86"/>
        <v>0</v>
      </c>
      <c r="Z50" s="3">
        <f t="shared" si="87"/>
        <v>0</v>
      </c>
      <c r="AA50" s="3">
        <f t="shared" si="88"/>
        <v>0</v>
      </c>
      <c r="AB50" s="3">
        <f t="shared" si="89"/>
        <v>0</v>
      </c>
      <c r="AC50" s="4"/>
      <c r="AD50" s="4">
        <f t="shared" si="90"/>
        <v>0</v>
      </c>
      <c r="AE50" s="4">
        <f t="shared" si="91"/>
        <v>2</v>
      </c>
      <c r="AF50" s="4">
        <f t="shared" si="92"/>
        <v>0</v>
      </c>
      <c r="AG50" s="4">
        <f t="shared" si="93"/>
        <v>2</v>
      </c>
      <c r="AH50" s="4"/>
      <c r="AI50" s="4">
        <f t="shared" si="94"/>
        <v>0</v>
      </c>
      <c r="AJ50" s="4">
        <f t="shared" si="95"/>
        <v>2</v>
      </c>
      <c r="AK50" s="4">
        <f t="shared" si="96"/>
        <v>0</v>
      </c>
      <c r="AL50" s="4">
        <f t="shared" si="97"/>
        <v>2</v>
      </c>
      <c r="AM50" s="4"/>
      <c r="AN50" s="4">
        <f t="shared" si="98"/>
        <v>1</v>
      </c>
      <c r="AP50" s="3">
        <f t="shared" si="99"/>
        <v>0</v>
      </c>
      <c r="AQ50" s="3">
        <f t="shared" si="100"/>
        <v>0</v>
      </c>
      <c r="AR50" s="3">
        <f t="shared" si="101"/>
        <v>0</v>
      </c>
      <c r="AS50" s="3">
        <f t="shared" si="102"/>
        <v>0</v>
      </c>
      <c r="AT50" s="4"/>
      <c r="AU50" s="4">
        <f t="shared" si="103"/>
        <v>0</v>
      </c>
      <c r="AV50" s="4">
        <f t="shared" si="104"/>
        <v>2</v>
      </c>
      <c r="AW50" s="4">
        <f t="shared" si="105"/>
        <v>0</v>
      </c>
      <c r="AX50" s="4">
        <f t="shared" si="106"/>
        <v>2</v>
      </c>
      <c r="AY50" s="4"/>
      <c r="AZ50" s="4">
        <f t="shared" si="107"/>
        <v>0</v>
      </c>
      <c r="BA50" s="4">
        <f t="shared" si="108"/>
        <v>2</v>
      </c>
      <c r="BB50" s="4">
        <f t="shared" si="109"/>
        <v>0</v>
      </c>
      <c r="BC50" s="4">
        <f t="shared" si="110"/>
        <v>2</v>
      </c>
      <c r="BD50" s="4"/>
      <c r="BE50" s="4">
        <f t="shared" si="111"/>
        <v>1</v>
      </c>
    </row>
    <row r="51" spans="1:57">
      <c r="A51" s="67" t="s">
        <v>11</v>
      </c>
      <c r="B51" s="67"/>
      <c r="C51" s="67"/>
      <c r="D51" s="67"/>
      <c r="E51" s="67"/>
      <c r="F51" s="67"/>
      <c r="G51" s="67"/>
      <c r="H51" s="67"/>
      <c r="I51" s="67"/>
      <c r="J51" s="2">
        <f>SUM(J42:J50)</f>
        <v>0</v>
      </c>
      <c r="M51" s="67" t="s">
        <v>11</v>
      </c>
      <c r="N51" s="67"/>
      <c r="O51" s="67"/>
      <c r="P51" s="67"/>
      <c r="Q51" s="67"/>
      <c r="R51" s="67"/>
      <c r="S51" s="67"/>
      <c r="T51" s="67"/>
      <c r="U51" s="67"/>
      <c r="V51" s="2">
        <f>SUM(V42:V50)</f>
        <v>0</v>
      </c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</row>
    <row r="52" spans="1:57">
      <c r="A52" s="33"/>
      <c r="B52" s="34"/>
      <c r="C52" s="34"/>
      <c r="D52" s="4"/>
      <c r="E52" s="4"/>
      <c r="F52" s="4"/>
      <c r="G52" s="4"/>
      <c r="H52" s="4"/>
      <c r="I52" s="4"/>
      <c r="J52" s="4"/>
      <c r="M52" s="33"/>
      <c r="N52" s="34"/>
      <c r="O52" s="34"/>
      <c r="P52" s="4"/>
      <c r="Q52" s="4"/>
      <c r="R52" s="4"/>
      <c r="S52" s="4"/>
      <c r="T52" s="4"/>
      <c r="U52" s="4"/>
      <c r="V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</row>
    <row r="53" spans="1:57">
      <c r="A53" s="68" t="s">
        <v>26</v>
      </c>
      <c r="B53" s="68"/>
      <c r="C53" s="68"/>
      <c r="D53" s="69" t="s">
        <v>2</v>
      </c>
      <c r="E53" s="69"/>
      <c r="F53" s="69"/>
      <c r="G53" s="69" t="s">
        <v>3</v>
      </c>
      <c r="H53" s="69"/>
      <c r="I53" s="69"/>
      <c r="J53" s="21" t="s">
        <v>4</v>
      </c>
      <c r="M53" s="68" t="s">
        <v>27</v>
      </c>
      <c r="N53" s="68"/>
      <c r="O53" s="68"/>
      <c r="P53" s="69" t="s">
        <v>2</v>
      </c>
      <c r="Q53" s="69"/>
      <c r="R53" s="69"/>
      <c r="S53" s="69" t="s">
        <v>3</v>
      </c>
      <c r="T53" s="69"/>
      <c r="U53" s="69"/>
      <c r="V53" s="21" t="s">
        <v>4</v>
      </c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</row>
    <row r="54" spans="1:57">
      <c r="A54" s="26"/>
      <c r="B54" s="23" t="str">
        <f>lev</f>
        <v>Bayer Leverkusen</v>
      </c>
      <c r="C54" s="23" t="str">
        <f>ein</f>
        <v>Eintracht Frankfurt</v>
      </c>
      <c r="D54" s="24"/>
      <c r="E54" s="24" t="s">
        <v>6</v>
      </c>
      <c r="F54" s="24"/>
      <c r="G54" s="25">
        <f>[1]Ergebnis!D50</f>
        <v>-1</v>
      </c>
      <c r="H54" s="25" t="s">
        <v>6</v>
      </c>
      <c r="I54" s="25">
        <f>[1]Ergebnis!F50</f>
        <v>-1</v>
      </c>
      <c r="J54" s="1">
        <f t="shared" ref="J54:J62" si="112">IF(G54+I54&lt;0,0,IF(AB54=3,3,IF(AB54=0,AN54,0)))</f>
        <v>0</v>
      </c>
      <c r="M54" s="26"/>
      <c r="N54" s="23" t="str">
        <f>lev</f>
        <v>Bayer Leverkusen</v>
      </c>
      <c r="O54" s="23" t="str">
        <f>vfb</f>
        <v>VfB Stuttgart</v>
      </c>
      <c r="P54" s="24"/>
      <c r="Q54" s="24" t="s">
        <v>6</v>
      </c>
      <c r="R54" s="24"/>
      <c r="S54" s="25">
        <f>[1]Ergebnis!L50</f>
        <v>-1</v>
      </c>
      <c r="T54" s="25" t="s">
        <v>6</v>
      </c>
      <c r="U54" s="25">
        <f>[1]Ergebnis!N50</f>
        <v>-1</v>
      </c>
      <c r="V54" s="1">
        <f t="shared" ref="V54:V62" si="113">IF(S54+U54&lt;0,0,IF(AS54=3,3,IF(AS54=0,BE54,0)))</f>
        <v>0</v>
      </c>
      <c r="Y54" s="3">
        <f t="shared" ref="Y54:Y62" si="114">IF(D54=G54,1,0)</f>
        <v>0</v>
      </c>
      <c r="Z54" s="3">
        <f t="shared" ref="Z54:Z62" si="115">IF(F54=I54,1,0)</f>
        <v>0</v>
      </c>
      <c r="AA54" s="3">
        <f t="shared" ref="AA54:AA62" si="116">Y54+Z54</f>
        <v>0</v>
      </c>
      <c r="AB54" s="3">
        <f t="shared" ref="AB54:AB62" si="117">IF(AA54=2,3,0)</f>
        <v>0</v>
      </c>
      <c r="AC54" s="4"/>
      <c r="AD54" s="4">
        <f t="shared" ref="AD54:AD62" si="118">IF(D54&gt;F54,1,0)</f>
        <v>0</v>
      </c>
      <c r="AE54" s="4">
        <f t="shared" ref="AE54:AE62" si="119">IF(D54=F54,2,0)</f>
        <v>2</v>
      </c>
      <c r="AF54" s="4">
        <f t="shared" ref="AF54:AF62" si="120">IF(D54&lt;F54,3,0)</f>
        <v>0</v>
      </c>
      <c r="AG54" s="4">
        <f t="shared" ref="AG54:AG62" si="121">AD54+AE54+AF54</f>
        <v>2</v>
      </c>
      <c r="AH54" s="4"/>
      <c r="AI54" s="4">
        <f t="shared" ref="AI54:AI62" si="122">IF(G54&gt;I54,1,0)</f>
        <v>0</v>
      </c>
      <c r="AJ54" s="4">
        <f t="shared" ref="AJ54:AJ62" si="123">IF(G54=I54,2,0)</f>
        <v>2</v>
      </c>
      <c r="AK54" s="4">
        <f t="shared" ref="AK54:AK62" si="124">IF(G54&lt;I54,3,0)</f>
        <v>0</v>
      </c>
      <c r="AL54" s="4">
        <f t="shared" ref="AL54:AL62" si="125">AI54+AJ54+AK54</f>
        <v>2</v>
      </c>
      <c r="AM54" s="4"/>
      <c r="AN54" s="4">
        <f t="shared" ref="AN54:AN62" si="126">IF(AG54=AL54,1,0)</f>
        <v>1</v>
      </c>
      <c r="AP54" s="3">
        <f t="shared" ref="AP54:AP62" si="127">IF(P54=S54,1,0)</f>
        <v>0</v>
      </c>
      <c r="AQ54" s="3">
        <f t="shared" ref="AQ54:AQ62" si="128">IF(R54=U54,1,0)</f>
        <v>0</v>
      </c>
      <c r="AR54" s="3">
        <f t="shared" ref="AR54:AR62" si="129">AP54+AQ54</f>
        <v>0</v>
      </c>
      <c r="AS54" s="3">
        <f t="shared" ref="AS54:AS62" si="130">IF(AR54=2,3,0)</f>
        <v>0</v>
      </c>
      <c r="AT54" s="4"/>
      <c r="AU54" s="4">
        <f t="shared" ref="AU54:AU62" si="131">IF(P54&gt;R54,1,0)</f>
        <v>0</v>
      </c>
      <c r="AV54" s="4">
        <f t="shared" ref="AV54:AV62" si="132">IF(P54=R54,2,0)</f>
        <v>2</v>
      </c>
      <c r="AW54" s="4">
        <f t="shared" ref="AW54:AW62" si="133">IF(P54&lt;R54,3,0)</f>
        <v>0</v>
      </c>
      <c r="AX54" s="4">
        <f t="shared" ref="AX54:AX62" si="134">AU54+AV54+AW54</f>
        <v>2</v>
      </c>
      <c r="AY54" s="4"/>
      <c r="AZ54" s="4">
        <f t="shared" ref="AZ54:AZ62" si="135">IF(S54&gt;U54,1,0)</f>
        <v>0</v>
      </c>
      <c r="BA54" s="4">
        <f t="shared" ref="BA54:BA62" si="136">IF(S54=U54,2,0)</f>
        <v>2</v>
      </c>
      <c r="BB54" s="4">
        <f t="shared" ref="BB54:BB62" si="137">IF(S54&lt;U54,3,0)</f>
        <v>0</v>
      </c>
      <c r="BC54" s="4">
        <f t="shared" ref="BC54:BC62" si="138">AZ54+BA54+BB54</f>
        <v>2</v>
      </c>
      <c r="BD54" s="4"/>
      <c r="BE54" s="4">
        <f t="shared" ref="BE54:BE62" si="139">IF(AX54=BC54,1,0)</f>
        <v>1</v>
      </c>
    </row>
    <row r="55" spans="1:57">
      <c r="A55" s="27"/>
      <c r="B55" s="28" t="str">
        <f>bvb</f>
        <v>Borussia Dortmund</v>
      </c>
      <c r="C55" s="28" t="str">
        <f>fck</f>
        <v>Kaiserslautern</v>
      </c>
      <c r="D55" s="29"/>
      <c r="E55" s="29" t="s">
        <v>6</v>
      </c>
      <c r="F55" s="29"/>
      <c r="G55" s="30">
        <f>[1]Ergebnis!D51</f>
        <v>-1</v>
      </c>
      <c r="H55" s="30" t="s">
        <v>6</v>
      </c>
      <c r="I55" s="30">
        <f>[1]Ergebnis!F51</f>
        <v>-1</v>
      </c>
      <c r="J55" s="1">
        <f t="shared" si="112"/>
        <v>0</v>
      </c>
      <c r="M55" s="27"/>
      <c r="N55" s="28" t="str">
        <f>bvb</f>
        <v>Borussia Dortmund</v>
      </c>
      <c r="O55" s="28" t="str">
        <f>pau</f>
        <v>St. Pauli</v>
      </c>
      <c r="P55" s="29"/>
      <c r="Q55" s="29" t="s">
        <v>6</v>
      </c>
      <c r="R55" s="29"/>
      <c r="S55" s="30">
        <f>[1]Ergebnis!L51</f>
        <v>-1</v>
      </c>
      <c r="T55" s="30" t="s">
        <v>6</v>
      </c>
      <c r="U55" s="30">
        <f>[1]Ergebnis!N51</f>
        <v>-1</v>
      </c>
      <c r="V55" s="1">
        <f t="shared" si="113"/>
        <v>0</v>
      </c>
      <c r="Y55" s="3">
        <f t="shared" si="114"/>
        <v>0</v>
      </c>
      <c r="Z55" s="3">
        <f t="shared" si="115"/>
        <v>0</v>
      </c>
      <c r="AA55" s="3">
        <f t="shared" si="116"/>
        <v>0</v>
      </c>
      <c r="AB55" s="3">
        <f t="shared" si="117"/>
        <v>0</v>
      </c>
      <c r="AC55" s="4"/>
      <c r="AD55" s="4">
        <f t="shared" si="118"/>
        <v>0</v>
      </c>
      <c r="AE55" s="4">
        <f t="shared" si="119"/>
        <v>2</v>
      </c>
      <c r="AF55" s="4">
        <f t="shared" si="120"/>
        <v>0</v>
      </c>
      <c r="AG55" s="4">
        <f t="shared" si="121"/>
        <v>2</v>
      </c>
      <c r="AH55" s="4"/>
      <c r="AI55" s="4">
        <f t="shared" si="122"/>
        <v>0</v>
      </c>
      <c r="AJ55" s="4">
        <f t="shared" si="123"/>
        <v>2</v>
      </c>
      <c r="AK55" s="4">
        <f t="shared" si="124"/>
        <v>0</v>
      </c>
      <c r="AL55" s="4">
        <f t="shared" si="125"/>
        <v>2</v>
      </c>
      <c r="AM55" s="4"/>
      <c r="AN55" s="4">
        <f t="shared" si="126"/>
        <v>1</v>
      </c>
      <c r="AP55" s="3">
        <f t="shared" si="127"/>
        <v>0</v>
      </c>
      <c r="AQ55" s="3">
        <f t="shared" si="128"/>
        <v>0</v>
      </c>
      <c r="AR55" s="3">
        <f t="shared" si="129"/>
        <v>0</v>
      </c>
      <c r="AS55" s="3">
        <f t="shared" si="130"/>
        <v>0</v>
      </c>
      <c r="AT55" s="4"/>
      <c r="AU55" s="4">
        <f t="shared" si="131"/>
        <v>0</v>
      </c>
      <c r="AV55" s="4">
        <f t="shared" si="132"/>
        <v>2</v>
      </c>
      <c r="AW55" s="4">
        <f t="shared" si="133"/>
        <v>0</v>
      </c>
      <c r="AX55" s="4">
        <f t="shared" si="134"/>
        <v>2</v>
      </c>
      <c r="AY55" s="4"/>
      <c r="AZ55" s="4">
        <f t="shared" si="135"/>
        <v>0</v>
      </c>
      <c r="BA55" s="4">
        <f t="shared" si="136"/>
        <v>2</v>
      </c>
      <c r="BB55" s="4">
        <f t="shared" si="137"/>
        <v>0</v>
      </c>
      <c r="BC55" s="4">
        <f t="shared" si="138"/>
        <v>2</v>
      </c>
      <c r="BD55" s="4"/>
      <c r="BE55" s="4">
        <f t="shared" si="139"/>
        <v>1</v>
      </c>
    </row>
    <row r="56" spans="1:57">
      <c r="A56" s="26"/>
      <c r="B56" s="23" t="str">
        <f>hsv</f>
        <v>Hamburger SV</v>
      </c>
      <c r="C56" s="23" t="str">
        <f>vfl</f>
        <v>VfL Wolfsburg</v>
      </c>
      <c r="D56" s="24"/>
      <c r="E56" s="24" t="s">
        <v>6</v>
      </c>
      <c r="F56" s="24"/>
      <c r="G56" s="25">
        <f>[1]Ergebnis!D52</f>
        <v>-1</v>
      </c>
      <c r="H56" s="25" t="s">
        <v>6</v>
      </c>
      <c r="I56" s="25">
        <f>[1]Ergebnis!F52</f>
        <v>-1</v>
      </c>
      <c r="J56" s="1">
        <f t="shared" si="112"/>
        <v>0</v>
      </c>
      <c r="M56" s="26"/>
      <c r="N56" s="23" t="str">
        <f>hsv</f>
        <v>Hamburger SV</v>
      </c>
      <c r="O56" s="23" t="str">
        <f>wb</f>
        <v>Werder Bremen</v>
      </c>
      <c r="P56" s="24"/>
      <c r="Q56" s="24" t="s">
        <v>6</v>
      </c>
      <c r="R56" s="24"/>
      <c r="S56" s="25">
        <f>[1]Ergebnis!L52</f>
        <v>-1</v>
      </c>
      <c r="T56" s="25" t="s">
        <v>6</v>
      </c>
      <c r="U56" s="25">
        <f>[1]Ergebnis!N52</f>
        <v>-1</v>
      </c>
      <c r="V56" s="1">
        <f t="shared" si="113"/>
        <v>0</v>
      </c>
      <c r="Y56" s="3">
        <f t="shared" si="114"/>
        <v>0</v>
      </c>
      <c r="Z56" s="3">
        <f t="shared" si="115"/>
        <v>0</v>
      </c>
      <c r="AA56" s="3">
        <f t="shared" si="116"/>
        <v>0</v>
      </c>
      <c r="AB56" s="3">
        <f t="shared" si="117"/>
        <v>0</v>
      </c>
      <c r="AC56" s="4"/>
      <c r="AD56" s="4">
        <f t="shared" si="118"/>
        <v>0</v>
      </c>
      <c r="AE56" s="4">
        <f t="shared" si="119"/>
        <v>2</v>
      </c>
      <c r="AF56" s="4">
        <f t="shared" si="120"/>
        <v>0</v>
      </c>
      <c r="AG56" s="4">
        <f t="shared" si="121"/>
        <v>2</v>
      </c>
      <c r="AH56" s="4"/>
      <c r="AI56" s="4">
        <f t="shared" si="122"/>
        <v>0</v>
      </c>
      <c r="AJ56" s="4">
        <f t="shared" si="123"/>
        <v>2</v>
      </c>
      <c r="AK56" s="4">
        <f t="shared" si="124"/>
        <v>0</v>
      </c>
      <c r="AL56" s="4">
        <f t="shared" si="125"/>
        <v>2</v>
      </c>
      <c r="AM56" s="4"/>
      <c r="AN56" s="4">
        <f t="shared" si="126"/>
        <v>1</v>
      </c>
      <c r="AP56" s="3">
        <f t="shared" si="127"/>
        <v>0</v>
      </c>
      <c r="AQ56" s="3">
        <f t="shared" si="128"/>
        <v>0</v>
      </c>
      <c r="AR56" s="3">
        <f t="shared" si="129"/>
        <v>0</v>
      </c>
      <c r="AS56" s="3">
        <f t="shared" si="130"/>
        <v>0</v>
      </c>
      <c r="AT56" s="4"/>
      <c r="AU56" s="4">
        <f t="shared" si="131"/>
        <v>0</v>
      </c>
      <c r="AV56" s="4">
        <f t="shared" si="132"/>
        <v>2</v>
      </c>
      <c r="AW56" s="4">
        <f t="shared" si="133"/>
        <v>0</v>
      </c>
      <c r="AX56" s="4">
        <f t="shared" si="134"/>
        <v>2</v>
      </c>
      <c r="AY56" s="4"/>
      <c r="AZ56" s="4">
        <f t="shared" si="135"/>
        <v>0</v>
      </c>
      <c r="BA56" s="4">
        <f t="shared" si="136"/>
        <v>2</v>
      </c>
      <c r="BB56" s="4">
        <f t="shared" si="137"/>
        <v>0</v>
      </c>
      <c r="BC56" s="4">
        <f t="shared" si="138"/>
        <v>2</v>
      </c>
      <c r="BD56" s="4"/>
      <c r="BE56" s="4">
        <f t="shared" si="139"/>
        <v>1</v>
      </c>
    </row>
    <row r="57" spans="1:57">
      <c r="A57" s="27"/>
      <c r="B57" s="28" t="str">
        <f>mai</f>
        <v>Mainz 05</v>
      </c>
      <c r="C57" s="28" t="str">
        <f>kö</f>
        <v>1. FC Köln</v>
      </c>
      <c r="D57" s="29"/>
      <c r="E57" s="29" t="s">
        <v>6</v>
      </c>
      <c r="F57" s="29"/>
      <c r="G57" s="30">
        <f>[1]Ergebnis!D53</f>
        <v>-1</v>
      </c>
      <c r="H57" s="30" t="s">
        <v>6</v>
      </c>
      <c r="I57" s="30">
        <f>[1]Ergebnis!F53</f>
        <v>-1</v>
      </c>
      <c r="J57" s="1">
        <f t="shared" si="112"/>
        <v>0</v>
      </c>
      <c r="M57" s="27"/>
      <c r="N57" s="28" t="str">
        <f>mai</f>
        <v>Mainz 05</v>
      </c>
      <c r="O57" s="28" t="str">
        <f>bay</f>
        <v>Bayern München</v>
      </c>
      <c r="P57" s="29"/>
      <c r="Q57" s="29" t="s">
        <v>6</v>
      </c>
      <c r="R57" s="29"/>
      <c r="S57" s="30">
        <f>[1]Ergebnis!L53</f>
        <v>-1</v>
      </c>
      <c r="T57" s="30" t="s">
        <v>6</v>
      </c>
      <c r="U57" s="30">
        <f>[1]Ergebnis!N53</f>
        <v>-1</v>
      </c>
      <c r="V57" s="1">
        <f t="shared" si="113"/>
        <v>0</v>
      </c>
      <c r="Y57" s="3">
        <f t="shared" si="114"/>
        <v>0</v>
      </c>
      <c r="Z57" s="3">
        <f t="shared" si="115"/>
        <v>0</v>
      </c>
      <c r="AA57" s="3">
        <f t="shared" si="116"/>
        <v>0</v>
      </c>
      <c r="AB57" s="3">
        <f t="shared" si="117"/>
        <v>0</v>
      </c>
      <c r="AC57" s="4"/>
      <c r="AD57" s="4">
        <f t="shared" si="118"/>
        <v>0</v>
      </c>
      <c r="AE57" s="4">
        <f t="shared" si="119"/>
        <v>2</v>
      </c>
      <c r="AF57" s="4">
        <f t="shared" si="120"/>
        <v>0</v>
      </c>
      <c r="AG57" s="4">
        <f t="shared" si="121"/>
        <v>2</v>
      </c>
      <c r="AH57" s="4"/>
      <c r="AI57" s="4">
        <f t="shared" si="122"/>
        <v>0</v>
      </c>
      <c r="AJ57" s="4">
        <f t="shared" si="123"/>
        <v>2</v>
      </c>
      <c r="AK57" s="4">
        <f t="shared" si="124"/>
        <v>0</v>
      </c>
      <c r="AL57" s="4">
        <f t="shared" si="125"/>
        <v>2</v>
      </c>
      <c r="AM57" s="4"/>
      <c r="AN57" s="4">
        <f t="shared" si="126"/>
        <v>1</v>
      </c>
      <c r="AP57" s="3">
        <f t="shared" si="127"/>
        <v>0</v>
      </c>
      <c r="AQ57" s="3">
        <f t="shared" si="128"/>
        <v>0</v>
      </c>
      <c r="AR57" s="3">
        <f t="shared" si="129"/>
        <v>0</v>
      </c>
      <c r="AS57" s="3">
        <f t="shared" si="130"/>
        <v>0</v>
      </c>
      <c r="AT57" s="4"/>
      <c r="AU57" s="4">
        <f t="shared" si="131"/>
        <v>0</v>
      </c>
      <c r="AV57" s="4">
        <f t="shared" si="132"/>
        <v>2</v>
      </c>
      <c r="AW57" s="4">
        <f t="shared" si="133"/>
        <v>0</v>
      </c>
      <c r="AX57" s="4">
        <f t="shared" si="134"/>
        <v>2</v>
      </c>
      <c r="AY57" s="4"/>
      <c r="AZ57" s="4">
        <f t="shared" si="135"/>
        <v>0</v>
      </c>
      <c r="BA57" s="4">
        <f t="shared" si="136"/>
        <v>2</v>
      </c>
      <c r="BB57" s="4">
        <f t="shared" si="137"/>
        <v>0</v>
      </c>
      <c r="BC57" s="4">
        <f t="shared" si="138"/>
        <v>2</v>
      </c>
      <c r="BD57" s="4"/>
      <c r="BE57" s="4">
        <f t="shared" si="139"/>
        <v>1</v>
      </c>
    </row>
    <row r="58" spans="1:57">
      <c r="A58" s="26"/>
      <c r="B58" s="23" t="str">
        <f>hoff</f>
        <v>1899 Hoffenheim</v>
      </c>
      <c r="C58" s="23" t="str">
        <f>bay</f>
        <v>Bayern München</v>
      </c>
      <c r="D58" s="24"/>
      <c r="E58" s="24" t="s">
        <v>6</v>
      </c>
      <c r="F58" s="24"/>
      <c r="G58" s="25">
        <f>[1]Ergebnis!D54</f>
        <v>-1</v>
      </c>
      <c r="H58" s="25" t="s">
        <v>6</v>
      </c>
      <c r="I58" s="25">
        <f>[1]Ergebnis!F54</f>
        <v>-1</v>
      </c>
      <c r="J58" s="1">
        <f t="shared" si="112"/>
        <v>0</v>
      </c>
      <c r="M58" s="26"/>
      <c r="N58" s="23" t="str">
        <f>hoff</f>
        <v>1899 Hoffenheim</v>
      </c>
      <c r="O58" s="23" t="str">
        <f>kö</f>
        <v>1. FC Köln</v>
      </c>
      <c r="P58" s="24"/>
      <c r="Q58" s="24" t="s">
        <v>6</v>
      </c>
      <c r="R58" s="24"/>
      <c r="S58" s="25">
        <f>[1]Ergebnis!L54</f>
        <v>-1</v>
      </c>
      <c r="T58" s="25" t="s">
        <v>6</v>
      </c>
      <c r="U58" s="25">
        <f>[1]Ergebnis!N54</f>
        <v>-1</v>
      </c>
      <c r="V58" s="1">
        <f t="shared" si="113"/>
        <v>0</v>
      </c>
      <c r="Y58" s="3">
        <f t="shared" si="114"/>
        <v>0</v>
      </c>
      <c r="Z58" s="3">
        <f t="shared" si="115"/>
        <v>0</v>
      </c>
      <c r="AA58" s="3">
        <f t="shared" si="116"/>
        <v>0</v>
      </c>
      <c r="AB58" s="3">
        <f t="shared" si="117"/>
        <v>0</v>
      </c>
      <c r="AC58" s="4"/>
      <c r="AD58" s="4">
        <f t="shared" si="118"/>
        <v>0</v>
      </c>
      <c r="AE58" s="4">
        <f t="shared" si="119"/>
        <v>2</v>
      </c>
      <c r="AF58" s="4">
        <f t="shared" si="120"/>
        <v>0</v>
      </c>
      <c r="AG58" s="4">
        <f t="shared" si="121"/>
        <v>2</v>
      </c>
      <c r="AH58" s="4"/>
      <c r="AI58" s="4">
        <f t="shared" si="122"/>
        <v>0</v>
      </c>
      <c r="AJ58" s="4">
        <f t="shared" si="123"/>
        <v>2</v>
      </c>
      <c r="AK58" s="4">
        <f t="shared" si="124"/>
        <v>0</v>
      </c>
      <c r="AL58" s="4">
        <f t="shared" si="125"/>
        <v>2</v>
      </c>
      <c r="AM58" s="4"/>
      <c r="AN58" s="4">
        <f t="shared" si="126"/>
        <v>1</v>
      </c>
      <c r="AP58" s="3">
        <f t="shared" si="127"/>
        <v>0</v>
      </c>
      <c r="AQ58" s="3">
        <f t="shared" si="128"/>
        <v>0</v>
      </c>
      <c r="AR58" s="3">
        <f t="shared" si="129"/>
        <v>0</v>
      </c>
      <c r="AS58" s="3">
        <f t="shared" si="130"/>
        <v>0</v>
      </c>
      <c r="AT58" s="4"/>
      <c r="AU58" s="4">
        <f t="shared" si="131"/>
        <v>0</v>
      </c>
      <c r="AV58" s="4">
        <f t="shared" si="132"/>
        <v>2</v>
      </c>
      <c r="AW58" s="4">
        <f t="shared" si="133"/>
        <v>0</v>
      </c>
      <c r="AX58" s="4">
        <f t="shared" si="134"/>
        <v>2</v>
      </c>
      <c r="AY58" s="4"/>
      <c r="AZ58" s="4">
        <f t="shared" si="135"/>
        <v>0</v>
      </c>
      <c r="BA58" s="4">
        <f t="shared" si="136"/>
        <v>2</v>
      </c>
      <c r="BB58" s="4">
        <f t="shared" si="137"/>
        <v>0</v>
      </c>
      <c r="BC58" s="4">
        <f t="shared" si="138"/>
        <v>2</v>
      </c>
      <c r="BD58" s="4"/>
      <c r="BE58" s="4">
        <f t="shared" si="139"/>
        <v>1</v>
      </c>
    </row>
    <row r="59" spans="1:57">
      <c r="A59" s="27"/>
      <c r="B59" s="28" t="str">
        <f>mgb</f>
        <v>Mönchengladbach</v>
      </c>
      <c r="C59" s="28" t="str">
        <f>pau</f>
        <v>St. Pauli</v>
      </c>
      <c r="D59" s="29"/>
      <c r="E59" s="29" t="s">
        <v>6</v>
      </c>
      <c r="F59" s="29"/>
      <c r="G59" s="30">
        <f>[1]Ergebnis!D55</f>
        <v>-1</v>
      </c>
      <c r="H59" s="30" t="s">
        <v>6</v>
      </c>
      <c r="I59" s="30">
        <f>[1]Ergebnis!F55</f>
        <v>-1</v>
      </c>
      <c r="J59" s="1">
        <f t="shared" si="112"/>
        <v>0</v>
      </c>
      <c r="M59" s="27"/>
      <c r="N59" s="28" t="str">
        <f>mgb</f>
        <v>Mönchengladbach</v>
      </c>
      <c r="O59" s="28" t="str">
        <f>sch</f>
        <v>Schalke 04</v>
      </c>
      <c r="P59" s="29"/>
      <c r="Q59" s="29" t="s">
        <v>6</v>
      </c>
      <c r="R59" s="29"/>
      <c r="S59" s="30">
        <f>[1]Ergebnis!L55</f>
        <v>-1</v>
      </c>
      <c r="T59" s="30" t="s">
        <v>6</v>
      </c>
      <c r="U59" s="30">
        <f>[1]Ergebnis!N55</f>
        <v>-1</v>
      </c>
      <c r="V59" s="1">
        <f t="shared" si="113"/>
        <v>0</v>
      </c>
      <c r="Y59" s="3">
        <f t="shared" si="114"/>
        <v>0</v>
      </c>
      <c r="Z59" s="3">
        <f t="shared" si="115"/>
        <v>0</v>
      </c>
      <c r="AA59" s="3">
        <f t="shared" si="116"/>
        <v>0</v>
      </c>
      <c r="AB59" s="3">
        <f t="shared" si="117"/>
        <v>0</v>
      </c>
      <c r="AC59" s="4"/>
      <c r="AD59" s="4">
        <f t="shared" si="118"/>
        <v>0</v>
      </c>
      <c r="AE59" s="4">
        <f t="shared" si="119"/>
        <v>2</v>
      </c>
      <c r="AF59" s="4">
        <f t="shared" si="120"/>
        <v>0</v>
      </c>
      <c r="AG59" s="4">
        <f t="shared" si="121"/>
        <v>2</v>
      </c>
      <c r="AH59" s="4"/>
      <c r="AI59" s="4">
        <f t="shared" si="122"/>
        <v>0</v>
      </c>
      <c r="AJ59" s="4">
        <f t="shared" si="123"/>
        <v>2</v>
      </c>
      <c r="AK59" s="4">
        <f t="shared" si="124"/>
        <v>0</v>
      </c>
      <c r="AL59" s="4">
        <f t="shared" si="125"/>
        <v>2</v>
      </c>
      <c r="AM59" s="4"/>
      <c r="AN59" s="4">
        <f t="shared" si="126"/>
        <v>1</v>
      </c>
      <c r="AP59" s="3">
        <f t="shared" si="127"/>
        <v>0</v>
      </c>
      <c r="AQ59" s="3">
        <f t="shared" si="128"/>
        <v>0</v>
      </c>
      <c r="AR59" s="3">
        <f t="shared" si="129"/>
        <v>0</v>
      </c>
      <c r="AS59" s="3">
        <f t="shared" si="130"/>
        <v>0</v>
      </c>
      <c r="AT59" s="4"/>
      <c r="AU59" s="4">
        <f t="shared" si="131"/>
        <v>0</v>
      </c>
      <c r="AV59" s="4">
        <f t="shared" si="132"/>
        <v>2</v>
      </c>
      <c r="AW59" s="4">
        <f t="shared" si="133"/>
        <v>0</v>
      </c>
      <c r="AX59" s="4">
        <f t="shared" si="134"/>
        <v>2</v>
      </c>
      <c r="AY59" s="4"/>
      <c r="AZ59" s="4">
        <f t="shared" si="135"/>
        <v>0</v>
      </c>
      <c r="BA59" s="4">
        <f t="shared" si="136"/>
        <v>2</v>
      </c>
      <c r="BB59" s="4">
        <f t="shared" si="137"/>
        <v>0</v>
      </c>
      <c r="BC59" s="4">
        <f t="shared" si="138"/>
        <v>2</v>
      </c>
      <c r="BD59" s="4"/>
      <c r="BE59" s="4">
        <f t="shared" si="139"/>
        <v>1</v>
      </c>
    </row>
    <row r="60" spans="1:57">
      <c r="A60" s="26"/>
      <c r="B60" s="23" t="str">
        <f>scf</f>
        <v>SC Freiburg</v>
      </c>
      <c r="C60" s="23" t="str">
        <f>sch</f>
        <v>Schalke 04</v>
      </c>
      <c r="D60" s="24"/>
      <c r="E60" s="24" t="s">
        <v>6</v>
      </c>
      <c r="F60" s="24"/>
      <c r="G60" s="25">
        <f>[1]Ergebnis!D56</f>
        <v>-1</v>
      </c>
      <c r="H60" s="25" t="s">
        <v>6</v>
      </c>
      <c r="I60" s="25">
        <f>[1]Ergebnis!F56</f>
        <v>-1</v>
      </c>
      <c r="J60" s="1">
        <f t="shared" si="112"/>
        <v>0</v>
      </c>
      <c r="M60" s="26"/>
      <c r="N60" s="23" t="str">
        <f>scf</f>
        <v>SC Freiburg</v>
      </c>
      <c r="O60" s="23" t="str">
        <f>vfl</f>
        <v>VfL Wolfsburg</v>
      </c>
      <c r="P60" s="24"/>
      <c r="Q60" s="24" t="s">
        <v>6</v>
      </c>
      <c r="R60" s="24"/>
      <c r="S60" s="25">
        <f>[1]Ergebnis!L56</f>
        <v>-1</v>
      </c>
      <c r="T60" s="25" t="s">
        <v>6</v>
      </c>
      <c r="U60" s="25">
        <f>[1]Ergebnis!N56</f>
        <v>-1</v>
      </c>
      <c r="V60" s="1">
        <f t="shared" si="113"/>
        <v>0</v>
      </c>
      <c r="Y60" s="3">
        <f t="shared" si="114"/>
        <v>0</v>
      </c>
      <c r="Z60" s="3">
        <f t="shared" si="115"/>
        <v>0</v>
      </c>
      <c r="AA60" s="3">
        <f t="shared" si="116"/>
        <v>0</v>
      </c>
      <c r="AB60" s="3">
        <f t="shared" si="117"/>
        <v>0</v>
      </c>
      <c r="AC60" s="4"/>
      <c r="AD60" s="4">
        <f t="shared" si="118"/>
        <v>0</v>
      </c>
      <c r="AE60" s="4">
        <f t="shared" si="119"/>
        <v>2</v>
      </c>
      <c r="AF60" s="4">
        <f t="shared" si="120"/>
        <v>0</v>
      </c>
      <c r="AG60" s="4">
        <f t="shared" si="121"/>
        <v>2</v>
      </c>
      <c r="AH60" s="4"/>
      <c r="AI60" s="4">
        <f t="shared" si="122"/>
        <v>0</v>
      </c>
      <c r="AJ60" s="4">
        <f t="shared" si="123"/>
        <v>2</v>
      </c>
      <c r="AK60" s="4">
        <f t="shared" si="124"/>
        <v>0</v>
      </c>
      <c r="AL60" s="4">
        <f t="shared" si="125"/>
        <v>2</v>
      </c>
      <c r="AM60" s="4"/>
      <c r="AN60" s="4">
        <f t="shared" si="126"/>
        <v>1</v>
      </c>
      <c r="AP60" s="3">
        <f t="shared" si="127"/>
        <v>0</v>
      </c>
      <c r="AQ60" s="3">
        <f t="shared" si="128"/>
        <v>0</v>
      </c>
      <c r="AR60" s="3">
        <f t="shared" si="129"/>
        <v>0</v>
      </c>
      <c r="AS60" s="3">
        <f t="shared" si="130"/>
        <v>0</v>
      </c>
      <c r="AT60" s="4"/>
      <c r="AU60" s="4">
        <f t="shared" si="131"/>
        <v>0</v>
      </c>
      <c r="AV60" s="4">
        <f t="shared" si="132"/>
        <v>2</v>
      </c>
      <c r="AW60" s="4">
        <f t="shared" si="133"/>
        <v>0</v>
      </c>
      <c r="AX60" s="4">
        <f t="shared" si="134"/>
        <v>2</v>
      </c>
      <c r="AY60" s="4"/>
      <c r="AZ60" s="4">
        <f t="shared" si="135"/>
        <v>0</v>
      </c>
      <c r="BA60" s="4">
        <f t="shared" si="136"/>
        <v>2</v>
      </c>
      <c r="BB60" s="4">
        <f t="shared" si="137"/>
        <v>0</v>
      </c>
      <c r="BC60" s="4">
        <f t="shared" si="138"/>
        <v>2</v>
      </c>
      <c r="BD60" s="4"/>
      <c r="BE60" s="4">
        <f t="shared" si="139"/>
        <v>1</v>
      </c>
    </row>
    <row r="61" spans="1:57">
      <c r="A61" s="27"/>
      <c r="B61" s="28" t="str">
        <f>han</f>
        <v>Hannover 96</v>
      </c>
      <c r="C61" s="28" t="str">
        <f>wb</f>
        <v>Werder Bremen</v>
      </c>
      <c r="D61" s="29"/>
      <c r="E61" s="29" t="s">
        <v>6</v>
      </c>
      <c r="F61" s="29"/>
      <c r="G61" s="30">
        <f>[1]Ergebnis!D57</f>
        <v>-1</v>
      </c>
      <c r="H61" s="30" t="s">
        <v>6</v>
      </c>
      <c r="I61" s="30">
        <f>[1]Ergebnis!F57</f>
        <v>-1</v>
      </c>
      <c r="J61" s="1">
        <f t="shared" si="112"/>
        <v>0</v>
      </c>
      <c r="M61" s="27"/>
      <c r="N61" s="28" t="str">
        <f>han</f>
        <v>Hannover 96</v>
      </c>
      <c r="O61" s="28" t="str">
        <f>fck</f>
        <v>Kaiserslautern</v>
      </c>
      <c r="P61" s="29"/>
      <c r="Q61" s="29" t="s">
        <v>6</v>
      </c>
      <c r="R61" s="29"/>
      <c r="S61" s="30">
        <f>[1]Ergebnis!L57</f>
        <v>-1</v>
      </c>
      <c r="T61" s="30" t="s">
        <v>6</v>
      </c>
      <c r="U61" s="30">
        <f>[1]Ergebnis!N57</f>
        <v>-1</v>
      </c>
      <c r="V61" s="1">
        <f t="shared" si="113"/>
        <v>0</v>
      </c>
      <c r="Y61" s="3">
        <f t="shared" si="114"/>
        <v>0</v>
      </c>
      <c r="Z61" s="3">
        <f t="shared" si="115"/>
        <v>0</v>
      </c>
      <c r="AA61" s="3">
        <f t="shared" si="116"/>
        <v>0</v>
      </c>
      <c r="AB61" s="3">
        <f t="shared" si="117"/>
        <v>0</v>
      </c>
      <c r="AC61" s="4"/>
      <c r="AD61" s="4">
        <f t="shared" si="118"/>
        <v>0</v>
      </c>
      <c r="AE61" s="4">
        <f t="shared" si="119"/>
        <v>2</v>
      </c>
      <c r="AF61" s="4">
        <f t="shared" si="120"/>
        <v>0</v>
      </c>
      <c r="AG61" s="4">
        <f t="shared" si="121"/>
        <v>2</v>
      </c>
      <c r="AH61" s="4"/>
      <c r="AI61" s="4">
        <f t="shared" si="122"/>
        <v>0</v>
      </c>
      <c r="AJ61" s="4">
        <f t="shared" si="123"/>
        <v>2</v>
      </c>
      <c r="AK61" s="4">
        <f t="shared" si="124"/>
        <v>0</v>
      </c>
      <c r="AL61" s="4">
        <f t="shared" si="125"/>
        <v>2</v>
      </c>
      <c r="AM61" s="4"/>
      <c r="AN61" s="4">
        <f t="shared" si="126"/>
        <v>1</v>
      </c>
      <c r="AP61" s="3">
        <f t="shared" si="127"/>
        <v>0</v>
      </c>
      <c r="AQ61" s="3">
        <f t="shared" si="128"/>
        <v>0</v>
      </c>
      <c r="AR61" s="3">
        <f t="shared" si="129"/>
        <v>0</v>
      </c>
      <c r="AS61" s="3">
        <f t="shared" si="130"/>
        <v>0</v>
      </c>
      <c r="AT61" s="4"/>
      <c r="AU61" s="4">
        <f t="shared" si="131"/>
        <v>0</v>
      </c>
      <c r="AV61" s="4">
        <f t="shared" si="132"/>
        <v>2</v>
      </c>
      <c r="AW61" s="4">
        <f t="shared" si="133"/>
        <v>0</v>
      </c>
      <c r="AX61" s="4">
        <f t="shared" si="134"/>
        <v>2</v>
      </c>
      <c r="AY61" s="4"/>
      <c r="AZ61" s="4">
        <f t="shared" si="135"/>
        <v>0</v>
      </c>
      <c r="BA61" s="4">
        <f t="shared" si="136"/>
        <v>2</v>
      </c>
      <c r="BB61" s="4">
        <f t="shared" si="137"/>
        <v>0</v>
      </c>
      <c r="BC61" s="4">
        <f t="shared" si="138"/>
        <v>2</v>
      </c>
      <c r="BD61" s="4"/>
      <c r="BE61" s="4">
        <f t="shared" si="139"/>
        <v>1</v>
      </c>
    </row>
    <row r="62" spans="1:57">
      <c r="A62" s="26"/>
      <c r="B62" s="23" t="str">
        <f>fcn</f>
        <v>1. FC Nürnberg</v>
      </c>
      <c r="C62" s="23" t="str">
        <f>vfb</f>
        <v>VfB Stuttgart</v>
      </c>
      <c r="D62" s="24"/>
      <c r="E62" s="24" t="s">
        <v>6</v>
      </c>
      <c r="F62" s="24"/>
      <c r="G62" s="25">
        <f>[1]Ergebnis!D58</f>
        <v>-1</v>
      </c>
      <c r="H62" s="25" t="s">
        <v>6</v>
      </c>
      <c r="I62" s="25">
        <f>[1]Ergebnis!F58</f>
        <v>-1</v>
      </c>
      <c r="J62" s="1">
        <f t="shared" si="112"/>
        <v>0</v>
      </c>
      <c r="M62" s="26"/>
      <c r="N62" s="23" t="str">
        <f>fcn</f>
        <v>1. FC Nürnberg</v>
      </c>
      <c r="O62" s="23" t="str">
        <f>ein</f>
        <v>Eintracht Frankfurt</v>
      </c>
      <c r="P62" s="24"/>
      <c r="Q62" s="24" t="s">
        <v>6</v>
      </c>
      <c r="R62" s="24"/>
      <c r="S62" s="25">
        <f>[1]Ergebnis!L58</f>
        <v>-1</v>
      </c>
      <c r="T62" s="25" t="s">
        <v>6</v>
      </c>
      <c r="U62" s="25">
        <f>[1]Ergebnis!N58</f>
        <v>-1</v>
      </c>
      <c r="V62" s="1">
        <f t="shared" si="113"/>
        <v>0</v>
      </c>
      <c r="Y62" s="3">
        <f t="shared" si="114"/>
        <v>0</v>
      </c>
      <c r="Z62" s="3">
        <f t="shared" si="115"/>
        <v>0</v>
      </c>
      <c r="AA62" s="3">
        <f t="shared" si="116"/>
        <v>0</v>
      </c>
      <c r="AB62" s="3">
        <f t="shared" si="117"/>
        <v>0</v>
      </c>
      <c r="AC62" s="4"/>
      <c r="AD62" s="4">
        <f t="shared" si="118"/>
        <v>0</v>
      </c>
      <c r="AE62" s="4">
        <f t="shared" si="119"/>
        <v>2</v>
      </c>
      <c r="AF62" s="4">
        <f t="shared" si="120"/>
        <v>0</v>
      </c>
      <c r="AG62" s="4">
        <f t="shared" si="121"/>
        <v>2</v>
      </c>
      <c r="AH62" s="4"/>
      <c r="AI62" s="4">
        <f t="shared" si="122"/>
        <v>0</v>
      </c>
      <c r="AJ62" s="4">
        <f t="shared" si="123"/>
        <v>2</v>
      </c>
      <c r="AK62" s="4">
        <f t="shared" si="124"/>
        <v>0</v>
      </c>
      <c r="AL62" s="4">
        <f t="shared" si="125"/>
        <v>2</v>
      </c>
      <c r="AM62" s="4"/>
      <c r="AN62" s="4">
        <f t="shared" si="126"/>
        <v>1</v>
      </c>
      <c r="AP62" s="3">
        <f t="shared" si="127"/>
        <v>0</v>
      </c>
      <c r="AQ62" s="3">
        <f t="shared" si="128"/>
        <v>0</v>
      </c>
      <c r="AR62" s="3">
        <f t="shared" si="129"/>
        <v>0</v>
      </c>
      <c r="AS62" s="3">
        <f t="shared" si="130"/>
        <v>0</v>
      </c>
      <c r="AT62" s="4"/>
      <c r="AU62" s="4">
        <f t="shared" si="131"/>
        <v>0</v>
      </c>
      <c r="AV62" s="4">
        <f t="shared" si="132"/>
        <v>2</v>
      </c>
      <c r="AW62" s="4">
        <f t="shared" si="133"/>
        <v>0</v>
      </c>
      <c r="AX62" s="4">
        <f t="shared" si="134"/>
        <v>2</v>
      </c>
      <c r="AY62" s="4"/>
      <c r="AZ62" s="4">
        <f t="shared" si="135"/>
        <v>0</v>
      </c>
      <c r="BA62" s="4">
        <f t="shared" si="136"/>
        <v>2</v>
      </c>
      <c r="BB62" s="4">
        <f t="shared" si="137"/>
        <v>0</v>
      </c>
      <c r="BC62" s="4">
        <f t="shared" si="138"/>
        <v>2</v>
      </c>
      <c r="BD62" s="4"/>
      <c r="BE62" s="4">
        <f t="shared" si="139"/>
        <v>1</v>
      </c>
    </row>
    <row r="63" spans="1:57">
      <c r="A63" s="67" t="s">
        <v>11</v>
      </c>
      <c r="B63" s="67"/>
      <c r="C63" s="67"/>
      <c r="D63" s="67"/>
      <c r="E63" s="67"/>
      <c r="F63" s="67"/>
      <c r="G63" s="67"/>
      <c r="H63" s="67"/>
      <c r="I63" s="67"/>
      <c r="J63" s="2">
        <f>SUM(J54:J62)</f>
        <v>0</v>
      </c>
      <c r="M63" s="67" t="s">
        <v>11</v>
      </c>
      <c r="N63" s="67"/>
      <c r="O63" s="67"/>
      <c r="P63" s="67"/>
      <c r="Q63" s="67"/>
      <c r="R63" s="67"/>
      <c r="S63" s="67"/>
      <c r="T63" s="67"/>
      <c r="U63" s="67"/>
      <c r="V63" s="2">
        <f>SUM(V54:V62)</f>
        <v>0</v>
      </c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</row>
    <row r="64" spans="1:57">
      <c r="A64" s="33"/>
      <c r="B64" s="34"/>
      <c r="C64" s="34"/>
      <c r="D64" s="4"/>
      <c r="E64" s="4"/>
      <c r="F64" s="4"/>
      <c r="G64" s="4"/>
      <c r="H64" s="4"/>
      <c r="I64" s="4"/>
      <c r="J64" s="4"/>
      <c r="M64" s="33"/>
      <c r="N64" s="34"/>
      <c r="O64" s="34"/>
      <c r="P64" s="4"/>
      <c r="Q64" s="4"/>
      <c r="R64" s="4"/>
      <c r="S64" s="4"/>
      <c r="T64" s="4"/>
      <c r="U64" s="4"/>
      <c r="V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</row>
    <row r="65" spans="1:57">
      <c r="A65" s="68" t="s">
        <v>28</v>
      </c>
      <c r="B65" s="68"/>
      <c r="C65" s="68"/>
      <c r="D65" s="69" t="s">
        <v>2</v>
      </c>
      <c r="E65" s="69"/>
      <c r="F65" s="69"/>
      <c r="G65" s="69" t="s">
        <v>3</v>
      </c>
      <c r="H65" s="69"/>
      <c r="I65" s="69"/>
      <c r="J65" s="21" t="s">
        <v>4</v>
      </c>
      <c r="M65" s="68" t="s">
        <v>29</v>
      </c>
      <c r="N65" s="68"/>
      <c r="O65" s="68"/>
      <c r="P65" s="69" t="s">
        <v>2</v>
      </c>
      <c r="Q65" s="69"/>
      <c r="R65" s="69"/>
      <c r="S65" s="69" t="s">
        <v>3</v>
      </c>
      <c r="T65" s="69"/>
      <c r="U65" s="69"/>
      <c r="V65" s="21" t="s">
        <v>4</v>
      </c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</row>
    <row r="66" spans="1:57">
      <c r="A66" s="26"/>
      <c r="B66" s="23" t="str">
        <f>bay</f>
        <v>Bayern München</v>
      </c>
      <c r="C66" s="23" t="str">
        <f>mai</f>
        <v>Mainz 05</v>
      </c>
      <c r="D66" s="24"/>
      <c r="E66" s="24" t="s">
        <v>6</v>
      </c>
      <c r="F66" s="24"/>
      <c r="G66" s="25">
        <f>[1]Ergebnis!D61</f>
        <v>-1</v>
      </c>
      <c r="H66" s="25" t="s">
        <v>6</v>
      </c>
      <c r="I66" s="25">
        <f>[1]Ergebnis!F61</f>
        <v>-1</v>
      </c>
      <c r="J66" s="1">
        <f t="shared" ref="J66:J74" si="140">IF(G66+I66&lt;0,0,IF(AB66=3,3,IF(AB66=0,AN66,0)))</f>
        <v>0</v>
      </c>
      <c r="M66" s="26"/>
      <c r="N66" s="23" t="str">
        <f>bay</f>
        <v>Bayern München</v>
      </c>
      <c r="O66" s="23" t="str">
        <f>bvb</f>
        <v>Borussia Dortmund</v>
      </c>
      <c r="P66" s="24"/>
      <c r="Q66" s="24" t="s">
        <v>6</v>
      </c>
      <c r="R66" s="24"/>
      <c r="S66" s="25">
        <f>[1]Ergebnis!L61</f>
        <v>-1</v>
      </c>
      <c r="T66" s="25" t="s">
        <v>6</v>
      </c>
      <c r="U66" s="25">
        <f>[1]Ergebnis!N61</f>
        <v>-1</v>
      </c>
      <c r="V66" s="1">
        <f t="shared" ref="V66:V74" si="141">IF(S66+U66&lt;0,0,IF(AS66=3,3,IF(AS66=0,BE66,0)))</f>
        <v>0</v>
      </c>
      <c r="Y66" s="3">
        <f t="shared" ref="Y66:Y74" si="142">IF(D66=G66,1,0)</f>
        <v>0</v>
      </c>
      <c r="Z66" s="3">
        <f t="shared" ref="Z66:Z74" si="143">IF(F66=I66,1,0)</f>
        <v>0</v>
      </c>
      <c r="AA66" s="3">
        <f t="shared" ref="AA66:AA74" si="144">Y66+Z66</f>
        <v>0</v>
      </c>
      <c r="AB66" s="3">
        <f t="shared" ref="AB66:AB74" si="145">IF(AA66=2,3,0)</f>
        <v>0</v>
      </c>
      <c r="AC66" s="4"/>
      <c r="AD66" s="4">
        <f t="shared" ref="AD66:AD74" si="146">IF(D66&gt;F66,1,0)</f>
        <v>0</v>
      </c>
      <c r="AE66" s="4">
        <f t="shared" ref="AE66:AE74" si="147">IF(D66=F66,2,0)</f>
        <v>2</v>
      </c>
      <c r="AF66" s="4">
        <f t="shared" ref="AF66:AF74" si="148">IF(D66&lt;F66,3,0)</f>
        <v>0</v>
      </c>
      <c r="AG66" s="4">
        <f t="shared" ref="AG66:AG74" si="149">AD66+AE66+AF66</f>
        <v>2</v>
      </c>
      <c r="AH66" s="4"/>
      <c r="AI66" s="4">
        <f t="shared" ref="AI66:AI74" si="150">IF(G66&gt;I66,1,0)</f>
        <v>0</v>
      </c>
      <c r="AJ66" s="4">
        <f t="shared" ref="AJ66:AJ74" si="151">IF(G66=I66,2,0)</f>
        <v>2</v>
      </c>
      <c r="AK66" s="4">
        <f t="shared" ref="AK66:AK74" si="152">IF(G66&lt;I66,3,0)</f>
        <v>0</v>
      </c>
      <c r="AL66" s="4">
        <f t="shared" ref="AL66:AL74" si="153">AI66+AJ66+AK66</f>
        <v>2</v>
      </c>
      <c r="AM66" s="4"/>
      <c r="AN66" s="4">
        <f t="shared" ref="AN66:AN74" si="154">IF(AG66=AL66,1,0)</f>
        <v>1</v>
      </c>
      <c r="AP66" s="3">
        <f t="shared" ref="AP66:AP74" si="155">IF(P66=S66,1,0)</f>
        <v>0</v>
      </c>
      <c r="AQ66" s="3">
        <f t="shared" ref="AQ66:AQ74" si="156">IF(R66=U66,1,0)</f>
        <v>0</v>
      </c>
      <c r="AR66" s="3">
        <f t="shared" ref="AR66:AR74" si="157">AP66+AQ66</f>
        <v>0</v>
      </c>
      <c r="AS66" s="3">
        <f t="shared" ref="AS66:AS74" si="158">IF(AR66=2,3,0)</f>
        <v>0</v>
      </c>
      <c r="AT66" s="4"/>
      <c r="AU66" s="4">
        <f t="shared" ref="AU66:AU74" si="159">IF(P66&gt;R66,1,0)</f>
        <v>0</v>
      </c>
      <c r="AV66" s="4">
        <f t="shared" ref="AV66:AV74" si="160">IF(P66=R66,2,0)</f>
        <v>2</v>
      </c>
      <c r="AW66" s="4">
        <f t="shared" ref="AW66:AW74" si="161">IF(P66&lt;R66,3,0)</f>
        <v>0</v>
      </c>
      <c r="AX66" s="4">
        <f t="shared" ref="AX66:AX74" si="162">AU66+AV66+AW66</f>
        <v>2</v>
      </c>
      <c r="AY66" s="4"/>
      <c r="AZ66" s="4">
        <f t="shared" ref="AZ66:AZ74" si="163">IF(S66&gt;U66,1,0)</f>
        <v>0</v>
      </c>
      <c r="BA66" s="4">
        <f t="shared" ref="BA66:BA74" si="164">IF(S66=U66,2,0)</f>
        <v>2</v>
      </c>
      <c r="BB66" s="4">
        <f t="shared" ref="BB66:BB74" si="165">IF(S66&lt;U66,3,0)</f>
        <v>0</v>
      </c>
      <c r="BC66" s="4">
        <f t="shared" ref="BC66:BC74" si="166">AZ66+BA66+BB66</f>
        <v>2</v>
      </c>
      <c r="BD66" s="4"/>
      <c r="BE66" s="4">
        <f t="shared" ref="BE66:BE74" si="167">IF(AX66=BC66,1,0)</f>
        <v>1</v>
      </c>
    </row>
    <row r="67" spans="1:57">
      <c r="A67" s="27"/>
      <c r="B67" s="28" t="str">
        <f>sch</f>
        <v>Schalke 04</v>
      </c>
      <c r="C67" s="28" t="str">
        <f>mgb</f>
        <v>Mönchengladbach</v>
      </c>
      <c r="D67" s="29"/>
      <c r="E67" s="29" t="s">
        <v>6</v>
      </c>
      <c r="F67" s="29"/>
      <c r="G67" s="30">
        <f>[1]Ergebnis!D62</f>
        <v>-1</v>
      </c>
      <c r="H67" s="30" t="s">
        <v>6</v>
      </c>
      <c r="I67" s="30">
        <f>[1]Ergebnis!F62</f>
        <v>-1</v>
      </c>
      <c r="J67" s="1">
        <f t="shared" si="140"/>
        <v>0</v>
      </c>
      <c r="M67" s="27"/>
      <c r="N67" s="28" t="str">
        <f>sch</f>
        <v>Schalke 04</v>
      </c>
      <c r="O67" s="28" t="str">
        <f>fcn</f>
        <v>1. FC Nürnberg</v>
      </c>
      <c r="P67" s="29"/>
      <c r="Q67" s="29" t="s">
        <v>6</v>
      </c>
      <c r="R67" s="29"/>
      <c r="S67" s="30">
        <f>[1]Ergebnis!L62</f>
        <v>-1</v>
      </c>
      <c r="T67" s="30" t="s">
        <v>6</v>
      </c>
      <c r="U67" s="30">
        <f>[1]Ergebnis!N62</f>
        <v>-1</v>
      </c>
      <c r="V67" s="1">
        <f t="shared" si="141"/>
        <v>0</v>
      </c>
      <c r="Y67" s="3">
        <f t="shared" si="142"/>
        <v>0</v>
      </c>
      <c r="Z67" s="3">
        <f t="shared" si="143"/>
        <v>0</v>
      </c>
      <c r="AA67" s="3">
        <f t="shared" si="144"/>
        <v>0</v>
      </c>
      <c r="AB67" s="3">
        <f t="shared" si="145"/>
        <v>0</v>
      </c>
      <c r="AC67" s="4"/>
      <c r="AD67" s="4">
        <f t="shared" si="146"/>
        <v>0</v>
      </c>
      <c r="AE67" s="4">
        <f t="shared" si="147"/>
        <v>2</v>
      </c>
      <c r="AF67" s="4">
        <f t="shared" si="148"/>
        <v>0</v>
      </c>
      <c r="AG67" s="4">
        <f t="shared" si="149"/>
        <v>2</v>
      </c>
      <c r="AH67" s="4"/>
      <c r="AI67" s="4">
        <f t="shared" si="150"/>
        <v>0</v>
      </c>
      <c r="AJ67" s="4">
        <f t="shared" si="151"/>
        <v>2</v>
      </c>
      <c r="AK67" s="4">
        <f t="shared" si="152"/>
        <v>0</v>
      </c>
      <c r="AL67" s="4">
        <f t="shared" si="153"/>
        <v>2</v>
      </c>
      <c r="AM67" s="4"/>
      <c r="AN67" s="4">
        <f t="shared" si="154"/>
        <v>1</v>
      </c>
      <c r="AP67" s="3">
        <f t="shared" si="155"/>
        <v>0</v>
      </c>
      <c r="AQ67" s="3">
        <f t="shared" si="156"/>
        <v>0</v>
      </c>
      <c r="AR67" s="3">
        <f t="shared" si="157"/>
        <v>0</v>
      </c>
      <c r="AS67" s="3">
        <f t="shared" si="158"/>
        <v>0</v>
      </c>
      <c r="AT67" s="4"/>
      <c r="AU67" s="4">
        <f t="shared" si="159"/>
        <v>0</v>
      </c>
      <c r="AV67" s="4">
        <f t="shared" si="160"/>
        <v>2</v>
      </c>
      <c r="AW67" s="4">
        <f t="shared" si="161"/>
        <v>0</v>
      </c>
      <c r="AX67" s="4">
        <f t="shared" si="162"/>
        <v>2</v>
      </c>
      <c r="AY67" s="4"/>
      <c r="AZ67" s="4">
        <f t="shared" si="163"/>
        <v>0</v>
      </c>
      <c r="BA67" s="4">
        <f t="shared" si="164"/>
        <v>2</v>
      </c>
      <c r="BB67" s="4">
        <f t="shared" si="165"/>
        <v>0</v>
      </c>
      <c r="BC67" s="4">
        <f t="shared" si="166"/>
        <v>2</v>
      </c>
      <c r="BD67" s="4"/>
      <c r="BE67" s="4">
        <f t="shared" si="167"/>
        <v>1</v>
      </c>
    </row>
    <row r="68" spans="1:57">
      <c r="A68" s="26"/>
      <c r="B68" s="23" t="str">
        <f>wb</f>
        <v>Werder Bremen</v>
      </c>
      <c r="C68" s="23" t="str">
        <f>hsv</f>
        <v>Hamburger SV</v>
      </c>
      <c r="D68" s="24"/>
      <c r="E68" s="24" t="s">
        <v>6</v>
      </c>
      <c r="F68" s="24"/>
      <c r="G68" s="25">
        <f>[1]Ergebnis!D63</f>
        <v>-1</v>
      </c>
      <c r="H68" s="25" t="s">
        <v>6</v>
      </c>
      <c r="I68" s="25">
        <f>[1]Ergebnis!F63</f>
        <v>-1</v>
      </c>
      <c r="J68" s="1">
        <f t="shared" si="140"/>
        <v>0</v>
      </c>
      <c r="M68" s="26"/>
      <c r="N68" s="23" t="str">
        <f>wb</f>
        <v>Werder Bremen</v>
      </c>
      <c r="O68" s="23" t="str">
        <f>lev</f>
        <v>Bayer Leverkusen</v>
      </c>
      <c r="P68" s="24"/>
      <c r="Q68" s="24" t="s">
        <v>6</v>
      </c>
      <c r="R68" s="24"/>
      <c r="S68" s="25">
        <f>[1]Ergebnis!L63</f>
        <v>-1</v>
      </c>
      <c r="T68" s="25" t="s">
        <v>6</v>
      </c>
      <c r="U68" s="25">
        <f>[1]Ergebnis!N63</f>
        <v>-1</v>
      </c>
      <c r="V68" s="1">
        <f t="shared" si="141"/>
        <v>0</v>
      </c>
      <c r="Y68" s="3">
        <f t="shared" si="142"/>
        <v>0</v>
      </c>
      <c r="Z68" s="3">
        <f t="shared" si="143"/>
        <v>0</v>
      </c>
      <c r="AA68" s="3">
        <f t="shared" si="144"/>
        <v>0</v>
      </c>
      <c r="AB68" s="3">
        <f t="shared" si="145"/>
        <v>0</v>
      </c>
      <c r="AC68" s="4"/>
      <c r="AD68" s="4">
        <f t="shared" si="146"/>
        <v>0</v>
      </c>
      <c r="AE68" s="4">
        <f t="shared" si="147"/>
        <v>2</v>
      </c>
      <c r="AF68" s="4">
        <f t="shared" si="148"/>
        <v>0</v>
      </c>
      <c r="AG68" s="4">
        <f t="shared" si="149"/>
        <v>2</v>
      </c>
      <c r="AH68" s="4"/>
      <c r="AI68" s="4">
        <f t="shared" si="150"/>
        <v>0</v>
      </c>
      <c r="AJ68" s="4">
        <f t="shared" si="151"/>
        <v>2</v>
      </c>
      <c r="AK68" s="4">
        <f t="shared" si="152"/>
        <v>0</v>
      </c>
      <c r="AL68" s="4">
        <f t="shared" si="153"/>
        <v>2</v>
      </c>
      <c r="AM68" s="4"/>
      <c r="AN68" s="4">
        <f t="shared" si="154"/>
        <v>1</v>
      </c>
      <c r="AP68" s="3">
        <f t="shared" si="155"/>
        <v>0</v>
      </c>
      <c r="AQ68" s="3">
        <f t="shared" si="156"/>
        <v>0</v>
      </c>
      <c r="AR68" s="3">
        <f t="shared" si="157"/>
        <v>0</v>
      </c>
      <c r="AS68" s="3">
        <f t="shared" si="158"/>
        <v>0</v>
      </c>
      <c r="AT68" s="4"/>
      <c r="AU68" s="4">
        <f t="shared" si="159"/>
        <v>0</v>
      </c>
      <c r="AV68" s="4">
        <f t="shared" si="160"/>
        <v>2</v>
      </c>
      <c r="AW68" s="4">
        <f t="shared" si="161"/>
        <v>0</v>
      </c>
      <c r="AX68" s="4">
        <f t="shared" si="162"/>
        <v>2</v>
      </c>
      <c r="AY68" s="4"/>
      <c r="AZ68" s="4">
        <f t="shared" si="163"/>
        <v>0</v>
      </c>
      <c r="BA68" s="4">
        <f t="shared" si="164"/>
        <v>2</v>
      </c>
      <c r="BB68" s="4">
        <f t="shared" si="165"/>
        <v>0</v>
      </c>
      <c r="BC68" s="4">
        <f t="shared" si="166"/>
        <v>2</v>
      </c>
      <c r="BD68" s="4"/>
      <c r="BE68" s="4">
        <f t="shared" si="167"/>
        <v>1</v>
      </c>
    </row>
    <row r="69" spans="1:57">
      <c r="A69" s="27"/>
      <c r="B69" s="28" t="str">
        <f>vfb</f>
        <v>VfB Stuttgart</v>
      </c>
      <c r="C69" s="28" t="str">
        <f>lev</f>
        <v>Bayer Leverkusen</v>
      </c>
      <c r="D69" s="29"/>
      <c r="E69" s="29" t="s">
        <v>6</v>
      </c>
      <c r="F69" s="29"/>
      <c r="G69" s="30">
        <f>[1]Ergebnis!D64</f>
        <v>-1</v>
      </c>
      <c r="H69" s="30" t="s">
        <v>6</v>
      </c>
      <c r="I69" s="30">
        <f>[1]Ergebnis!F64</f>
        <v>-1</v>
      </c>
      <c r="J69" s="1">
        <f t="shared" si="140"/>
        <v>0</v>
      </c>
      <c r="M69" s="27"/>
      <c r="N69" s="28" t="str">
        <f>vfl</f>
        <v>VfL Wolfsburg</v>
      </c>
      <c r="O69" s="28" t="str">
        <f>mgb</f>
        <v>Mönchengladbach</v>
      </c>
      <c r="P69" s="29"/>
      <c r="Q69" s="29" t="s">
        <v>6</v>
      </c>
      <c r="R69" s="29"/>
      <c r="S69" s="30">
        <f>[1]Ergebnis!L64</f>
        <v>-1</v>
      </c>
      <c r="T69" s="30" t="s">
        <v>6</v>
      </c>
      <c r="U69" s="30">
        <f>[1]Ergebnis!N64</f>
        <v>-1</v>
      </c>
      <c r="V69" s="1">
        <f t="shared" si="141"/>
        <v>0</v>
      </c>
      <c r="Y69" s="3">
        <f t="shared" si="142"/>
        <v>0</v>
      </c>
      <c r="Z69" s="3">
        <f t="shared" si="143"/>
        <v>0</v>
      </c>
      <c r="AA69" s="3">
        <f t="shared" si="144"/>
        <v>0</v>
      </c>
      <c r="AB69" s="3">
        <f t="shared" si="145"/>
        <v>0</v>
      </c>
      <c r="AC69" s="4"/>
      <c r="AD69" s="4">
        <f t="shared" si="146"/>
        <v>0</v>
      </c>
      <c r="AE69" s="4">
        <f t="shared" si="147"/>
        <v>2</v>
      </c>
      <c r="AF69" s="4">
        <f t="shared" si="148"/>
        <v>0</v>
      </c>
      <c r="AG69" s="4">
        <f t="shared" si="149"/>
        <v>2</v>
      </c>
      <c r="AH69" s="4"/>
      <c r="AI69" s="4">
        <f t="shared" si="150"/>
        <v>0</v>
      </c>
      <c r="AJ69" s="4">
        <f t="shared" si="151"/>
        <v>2</v>
      </c>
      <c r="AK69" s="4">
        <f t="shared" si="152"/>
        <v>0</v>
      </c>
      <c r="AL69" s="4">
        <f t="shared" si="153"/>
        <v>2</v>
      </c>
      <c r="AM69" s="4"/>
      <c r="AN69" s="4">
        <f t="shared" si="154"/>
        <v>1</v>
      </c>
      <c r="AP69" s="3">
        <f t="shared" si="155"/>
        <v>0</v>
      </c>
      <c r="AQ69" s="3">
        <f t="shared" si="156"/>
        <v>0</v>
      </c>
      <c r="AR69" s="3">
        <f t="shared" si="157"/>
        <v>0</v>
      </c>
      <c r="AS69" s="3">
        <f t="shared" si="158"/>
        <v>0</v>
      </c>
      <c r="AT69" s="4"/>
      <c r="AU69" s="4">
        <f t="shared" si="159"/>
        <v>0</v>
      </c>
      <c r="AV69" s="4">
        <f t="shared" si="160"/>
        <v>2</v>
      </c>
      <c r="AW69" s="4">
        <f t="shared" si="161"/>
        <v>0</v>
      </c>
      <c r="AX69" s="4">
        <f t="shared" si="162"/>
        <v>2</v>
      </c>
      <c r="AY69" s="4"/>
      <c r="AZ69" s="4">
        <f t="shared" si="163"/>
        <v>0</v>
      </c>
      <c r="BA69" s="4">
        <f t="shared" si="164"/>
        <v>2</v>
      </c>
      <c r="BB69" s="4">
        <f t="shared" si="165"/>
        <v>0</v>
      </c>
      <c r="BC69" s="4">
        <f t="shared" si="166"/>
        <v>2</v>
      </c>
      <c r="BD69" s="4"/>
      <c r="BE69" s="4">
        <f t="shared" si="167"/>
        <v>1</v>
      </c>
    </row>
    <row r="70" spans="1:57">
      <c r="A70" s="26"/>
      <c r="B70" s="23" t="str">
        <f>vfl</f>
        <v>VfL Wolfsburg</v>
      </c>
      <c r="C70" s="23" t="str">
        <f>scf</f>
        <v>SC Freiburg</v>
      </c>
      <c r="D70" s="24"/>
      <c r="E70" s="24" t="s">
        <v>6</v>
      </c>
      <c r="F70" s="24"/>
      <c r="G70" s="25">
        <f>[1]Ergebnis!D65</f>
        <v>-1</v>
      </c>
      <c r="H70" s="25" t="s">
        <v>6</v>
      </c>
      <c r="I70" s="25">
        <f>[1]Ergebnis!F65</f>
        <v>-1</v>
      </c>
      <c r="J70" s="1">
        <f t="shared" si="140"/>
        <v>0</v>
      </c>
      <c r="M70" s="26"/>
      <c r="N70" s="23" t="str">
        <f>ein</f>
        <v>Eintracht Frankfurt</v>
      </c>
      <c r="O70" s="23" t="str">
        <f>vfb</f>
        <v>VfB Stuttgart</v>
      </c>
      <c r="P70" s="24"/>
      <c r="Q70" s="24" t="s">
        <v>6</v>
      </c>
      <c r="R70" s="24"/>
      <c r="S70" s="25">
        <f>[1]Ergebnis!L65</f>
        <v>-1</v>
      </c>
      <c r="T70" s="25" t="s">
        <v>6</v>
      </c>
      <c r="U70" s="25">
        <f>[1]Ergebnis!N65</f>
        <v>-1</v>
      </c>
      <c r="V70" s="1">
        <f t="shared" si="141"/>
        <v>0</v>
      </c>
      <c r="Y70" s="3">
        <f t="shared" si="142"/>
        <v>0</v>
      </c>
      <c r="Z70" s="3">
        <f t="shared" si="143"/>
        <v>0</v>
      </c>
      <c r="AA70" s="3">
        <f t="shared" si="144"/>
        <v>0</v>
      </c>
      <c r="AB70" s="3">
        <f t="shared" si="145"/>
        <v>0</v>
      </c>
      <c r="AC70" s="4"/>
      <c r="AD70" s="4">
        <f t="shared" si="146"/>
        <v>0</v>
      </c>
      <c r="AE70" s="4">
        <f t="shared" si="147"/>
        <v>2</v>
      </c>
      <c r="AF70" s="4">
        <f t="shared" si="148"/>
        <v>0</v>
      </c>
      <c r="AG70" s="4">
        <f t="shared" si="149"/>
        <v>2</v>
      </c>
      <c r="AH70" s="4"/>
      <c r="AI70" s="4">
        <f t="shared" si="150"/>
        <v>0</v>
      </c>
      <c r="AJ70" s="4">
        <f t="shared" si="151"/>
        <v>2</v>
      </c>
      <c r="AK70" s="4">
        <f t="shared" si="152"/>
        <v>0</v>
      </c>
      <c r="AL70" s="4">
        <f t="shared" si="153"/>
        <v>2</v>
      </c>
      <c r="AM70" s="4"/>
      <c r="AN70" s="4">
        <f t="shared" si="154"/>
        <v>1</v>
      </c>
      <c r="AP70" s="3">
        <f t="shared" si="155"/>
        <v>0</v>
      </c>
      <c r="AQ70" s="3">
        <f t="shared" si="156"/>
        <v>0</v>
      </c>
      <c r="AR70" s="3">
        <f t="shared" si="157"/>
        <v>0</v>
      </c>
      <c r="AS70" s="3">
        <f t="shared" si="158"/>
        <v>0</v>
      </c>
      <c r="AT70" s="4"/>
      <c r="AU70" s="4">
        <f t="shared" si="159"/>
        <v>0</v>
      </c>
      <c r="AV70" s="4">
        <f t="shared" si="160"/>
        <v>2</v>
      </c>
      <c r="AW70" s="4">
        <f t="shared" si="161"/>
        <v>0</v>
      </c>
      <c r="AX70" s="4">
        <f t="shared" si="162"/>
        <v>2</v>
      </c>
      <c r="AY70" s="4"/>
      <c r="AZ70" s="4">
        <f t="shared" si="163"/>
        <v>0</v>
      </c>
      <c r="BA70" s="4">
        <f t="shared" si="164"/>
        <v>2</v>
      </c>
      <c r="BB70" s="4">
        <f t="shared" si="165"/>
        <v>0</v>
      </c>
      <c r="BC70" s="4">
        <f t="shared" si="166"/>
        <v>2</v>
      </c>
      <c r="BD70" s="4"/>
      <c r="BE70" s="4">
        <f t="shared" si="167"/>
        <v>1</v>
      </c>
    </row>
    <row r="71" spans="1:57">
      <c r="A71" s="27"/>
      <c r="B71" s="28" t="str">
        <f>ein</f>
        <v>Eintracht Frankfurt</v>
      </c>
      <c r="C71" s="28" t="str">
        <f>fcn</f>
        <v>1. FC Nürnberg</v>
      </c>
      <c r="D71" s="29"/>
      <c r="E71" s="29" t="s">
        <v>6</v>
      </c>
      <c r="F71" s="29"/>
      <c r="G71" s="30">
        <f>[1]Ergebnis!D66</f>
        <v>-1</v>
      </c>
      <c r="H71" s="30" t="s">
        <v>6</v>
      </c>
      <c r="I71" s="30">
        <f>[1]Ergebnis!F66</f>
        <v>-1</v>
      </c>
      <c r="J71" s="1">
        <f t="shared" si="140"/>
        <v>0</v>
      </c>
      <c r="M71" s="27"/>
      <c r="N71" s="28" t="str">
        <f>hoff</f>
        <v>1899 Hoffenheim</v>
      </c>
      <c r="O71" s="28" t="str">
        <f>mai</f>
        <v>Mainz 05</v>
      </c>
      <c r="P71" s="29"/>
      <c r="Q71" s="29" t="s">
        <v>6</v>
      </c>
      <c r="R71" s="29"/>
      <c r="S71" s="30">
        <f>[1]Ergebnis!L66</f>
        <v>-1</v>
      </c>
      <c r="T71" s="30" t="s">
        <v>6</v>
      </c>
      <c r="U71" s="30">
        <f>[1]Ergebnis!N66</f>
        <v>-1</v>
      </c>
      <c r="V71" s="1">
        <f t="shared" si="141"/>
        <v>0</v>
      </c>
      <c r="Y71" s="3">
        <f t="shared" si="142"/>
        <v>0</v>
      </c>
      <c r="Z71" s="3">
        <f t="shared" si="143"/>
        <v>0</v>
      </c>
      <c r="AA71" s="3">
        <f t="shared" si="144"/>
        <v>0</v>
      </c>
      <c r="AB71" s="3">
        <f t="shared" si="145"/>
        <v>0</v>
      </c>
      <c r="AC71" s="4"/>
      <c r="AD71" s="4">
        <f t="shared" si="146"/>
        <v>0</v>
      </c>
      <c r="AE71" s="4">
        <f t="shared" si="147"/>
        <v>2</v>
      </c>
      <c r="AF71" s="4">
        <f t="shared" si="148"/>
        <v>0</v>
      </c>
      <c r="AG71" s="4">
        <f t="shared" si="149"/>
        <v>2</v>
      </c>
      <c r="AH71" s="4"/>
      <c r="AI71" s="4">
        <f t="shared" si="150"/>
        <v>0</v>
      </c>
      <c r="AJ71" s="4">
        <f t="shared" si="151"/>
        <v>2</v>
      </c>
      <c r="AK71" s="4">
        <f t="shared" si="152"/>
        <v>0</v>
      </c>
      <c r="AL71" s="4">
        <f t="shared" si="153"/>
        <v>2</v>
      </c>
      <c r="AM71" s="4"/>
      <c r="AN71" s="4">
        <f t="shared" si="154"/>
        <v>1</v>
      </c>
      <c r="AP71" s="3">
        <f t="shared" si="155"/>
        <v>0</v>
      </c>
      <c r="AQ71" s="3">
        <f t="shared" si="156"/>
        <v>0</v>
      </c>
      <c r="AR71" s="3">
        <f t="shared" si="157"/>
        <v>0</v>
      </c>
      <c r="AS71" s="3">
        <f t="shared" si="158"/>
        <v>0</v>
      </c>
      <c r="AT71" s="4"/>
      <c r="AU71" s="4">
        <f t="shared" si="159"/>
        <v>0</v>
      </c>
      <c r="AV71" s="4">
        <f t="shared" si="160"/>
        <v>2</v>
      </c>
      <c r="AW71" s="4">
        <f t="shared" si="161"/>
        <v>0</v>
      </c>
      <c r="AX71" s="4">
        <f t="shared" si="162"/>
        <v>2</v>
      </c>
      <c r="AY71" s="4"/>
      <c r="AZ71" s="4">
        <f t="shared" si="163"/>
        <v>0</v>
      </c>
      <c r="BA71" s="4">
        <f t="shared" si="164"/>
        <v>2</v>
      </c>
      <c r="BB71" s="4">
        <f t="shared" si="165"/>
        <v>0</v>
      </c>
      <c r="BC71" s="4">
        <f t="shared" si="166"/>
        <v>2</v>
      </c>
      <c r="BD71" s="4"/>
      <c r="BE71" s="4">
        <f t="shared" si="167"/>
        <v>1</v>
      </c>
    </row>
    <row r="72" spans="1:57">
      <c r="A72" s="26"/>
      <c r="B72" s="23" t="str">
        <f>kö</f>
        <v>1. FC Köln</v>
      </c>
      <c r="C72" s="23" t="str">
        <f>hoff</f>
        <v>1899 Hoffenheim</v>
      </c>
      <c r="D72" s="24"/>
      <c r="E72" s="24" t="s">
        <v>6</v>
      </c>
      <c r="F72" s="24"/>
      <c r="G72" s="25">
        <f>[1]Ergebnis!D67</f>
        <v>-1</v>
      </c>
      <c r="H72" s="25" t="s">
        <v>6</v>
      </c>
      <c r="I72" s="25">
        <f>[1]Ergebnis!F67</f>
        <v>-1</v>
      </c>
      <c r="J72" s="1">
        <f t="shared" si="140"/>
        <v>0</v>
      </c>
      <c r="M72" s="26"/>
      <c r="N72" s="23" t="str">
        <f>kö</f>
        <v>1. FC Köln</v>
      </c>
      <c r="O72" s="23" t="str">
        <f>scf</f>
        <v>SC Freiburg</v>
      </c>
      <c r="P72" s="24"/>
      <c r="Q72" s="24" t="s">
        <v>6</v>
      </c>
      <c r="R72" s="24"/>
      <c r="S72" s="25">
        <f>[1]Ergebnis!L67</f>
        <v>-1</v>
      </c>
      <c r="T72" s="25" t="s">
        <v>6</v>
      </c>
      <c r="U72" s="25">
        <f>[1]Ergebnis!N67</f>
        <v>-1</v>
      </c>
      <c r="V72" s="1">
        <f t="shared" si="141"/>
        <v>0</v>
      </c>
      <c r="Y72" s="3">
        <f t="shared" si="142"/>
        <v>0</v>
      </c>
      <c r="Z72" s="3">
        <f t="shared" si="143"/>
        <v>0</v>
      </c>
      <c r="AA72" s="3">
        <f t="shared" si="144"/>
        <v>0</v>
      </c>
      <c r="AB72" s="3">
        <f t="shared" si="145"/>
        <v>0</v>
      </c>
      <c r="AC72" s="4"/>
      <c r="AD72" s="4">
        <f t="shared" si="146"/>
        <v>0</v>
      </c>
      <c r="AE72" s="4">
        <f t="shared" si="147"/>
        <v>2</v>
      </c>
      <c r="AF72" s="4">
        <f t="shared" si="148"/>
        <v>0</v>
      </c>
      <c r="AG72" s="4">
        <f t="shared" si="149"/>
        <v>2</v>
      </c>
      <c r="AH72" s="4"/>
      <c r="AI72" s="4">
        <f t="shared" si="150"/>
        <v>0</v>
      </c>
      <c r="AJ72" s="4">
        <f t="shared" si="151"/>
        <v>2</v>
      </c>
      <c r="AK72" s="4">
        <f t="shared" si="152"/>
        <v>0</v>
      </c>
      <c r="AL72" s="4">
        <f t="shared" si="153"/>
        <v>2</v>
      </c>
      <c r="AM72" s="4"/>
      <c r="AN72" s="4">
        <f t="shared" si="154"/>
        <v>1</v>
      </c>
      <c r="AP72" s="3">
        <f t="shared" si="155"/>
        <v>0</v>
      </c>
      <c r="AQ72" s="3">
        <f t="shared" si="156"/>
        <v>0</v>
      </c>
      <c r="AR72" s="3">
        <f t="shared" si="157"/>
        <v>0</v>
      </c>
      <c r="AS72" s="3">
        <f t="shared" si="158"/>
        <v>0</v>
      </c>
      <c r="AT72" s="4"/>
      <c r="AU72" s="4">
        <f t="shared" si="159"/>
        <v>0</v>
      </c>
      <c r="AV72" s="4">
        <f t="shared" si="160"/>
        <v>2</v>
      </c>
      <c r="AW72" s="4">
        <f t="shared" si="161"/>
        <v>0</v>
      </c>
      <c r="AX72" s="4">
        <f t="shared" si="162"/>
        <v>2</v>
      </c>
      <c r="AY72" s="4"/>
      <c r="AZ72" s="4">
        <f t="shared" si="163"/>
        <v>0</v>
      </c>
      <c r="BA72" s="4">
        <f t="shared" si="164"/>
        <v>2</v>
      </c>
      <c r="BB72" s="4">
        <f t="shared" si="165"/>
        <v>0</v>
      </c>
      <c r="BC72" s="4">
        <f t="shared" si="166"/>
        <v>2</v>
      </c>
      <c r="BD72" s="4"/>
      <c r="BE72" s="4">
        <f t="shared" si="167"/>
        <v>1</v>
      </c>
    </row>
    <row r="73" spans="1:57">
      <c r="A73" s="27"/>
      <c r="B73" s="28" t="str">
        <f>fck</f>
        <v>Kaiserslautern</v>
      </c>
      <c r="C73" s="28" t="str">
        <f>han</f>
        <v>Hannover 96</v>
      </c>
      <c r="D73" s="29"/>
      <c r="E73" s="29" t="s">
        <v>6</v>
      </c>
      <c r="F73" s="29"/>
      <c r="G73" s="30">
        <f>[1]Ergebnis!D68</f>
        <v>-1</v>
      </c>
      <c r="H73" s="30" t="s">
        <v>6</v>
      </c>
      <c r="I73" s="30">
        <f>[1]Ergebnis!F68</f>
        <v>-1</v>
      </c>
      <c r="J73" s="1">
        <f t="shared" si="140"/>
        <v>0</v>
      </c>
      <c r="M73" s="27"/>
      <c r="N73" s="28" t="str">
        <f>fck</f>
        <v>Kaiserslautern</v>
      </c>
      <c r="O73" s="28" t="str">
        <f>hsv</f>
        <v>Hamburger SV</v>
      </c>
      <c r="P73" s="29"/>
      <c r="Q73" s="29" t="s">
        <v>6</v>
      </c>
      <c r="R73" s="29"/>
      <c r="S73" s="30">
        <f>[1]Ergebnis!L68</f>
        <v>-1</v>
      </c>
      <c r="T73" s="30" t="s">
        <v>6</v>
      </c>
      <c r="U73" s="30">
        <f>[1]Ergebnis!N68</f>
        <v>-1</v>
      </c>
      <c r="V73" s="1">
        <f t="shared" si="141"/>
        <v>0</v>
      </c>
      <c r="Y73" s="3">
        <f t="shared" si="142"/>
        <v>0</v>
      </c>
      <c r="Z73" s="3">
        <f t="shared" si="143"/>
        <v>0</v>
      </c>
      <c r="AA73" s="3">
        <f t="shared" si="144"/>
        <v>0</v>
      </c>
      <c r="AB73" s="3">
        <f t="shared" si="145"/>
        <v>0</v>
      </c>
      <c r="AC73" s="4"/>
      <c r="AD73" s="4">
        <f t="shared" si="146"/>
        <v>0</v>
      </c>
      <c r="AE73" s="4">
        <f t="shared" si="147"/>
        <v>2</v>
      </c>
      <c r="AF73" s="4">
        <f t="shared" si="148"/>
        <v>0</v>
      </c>
      <c r="AG73" s="4">
        <f t="shared" si="149"/>
        <v>2</v>
      </c>
      <c r="AH73" s="4"/>
      <c r="AI73" s="4">
        <f t="shared" si="150"/>
        <v>0</v>
      </c>
      <c r="AJ73" s="4">
        <f t="shared" si="151"/>
        <v>2</v>
      </c>
      <c r="AK73" s="4">
        <f t="shared" si="152"/>
        <v>0</v>
      </c>
      <c r="AL73" s="4">
        <f t="shared" si="153"/>
        <v>2</v>
      </c>
      <c r="AM73" s="4"/>
      <c r="AN73" s="4">
        <f t="shared" si="154"/>
        <v>1</v>
      </c>
      <c r="AP73" s="3">
        <f t="shared" si="155"/>
        <v>0</v>
      </c>
      <c r="AQ73" s="3">
        <f t="shared" si="156"/>
        <v>0</v>
      </c>
      <c r="AR73" s="3">
        <f t="shared" si="157"/>
        <v>0</v>
      </c>
      <c r="AS73" s="3">
        <f t="shared" si="158"/>
        <v>0</v>
      </c>
      <c r="AT73" s="4"/>
      <c r="AU73" s="4">
        <f t="shared" si="159"/>
        <v>0</v>
      </c>
      <c r="AV73" s="4">
        <f t="shared" si="160"/>
        <v>2</v>
      </c>
      <c r="AW73" s="4">
        <f t="shared" si="161"/>
        <v>0</v>
      </c>
      <c r="AX73" s="4">
        <f t="shared" si="162"/>
        <v>2</v>
      </c>
      <c r="AY73" s="4"/>
      <c r="AZ73" s="4">
        <f t="shared" si="163"/>
        <v>0</v>
      </c>
      <c r="BA73" s="4">
        <f t="shared" si="164"/>
        <v>2</v>
      </c>
      <c r="BB73" s="4">
        <f t="shared" si="165"/>
        <v>0</v>
      </c>
      <c r="BC73" s="4">
        <f t="shared" si="166"/>
        <v>2</v>
      </c>
      <c r="BD73" s="4"/>
      <c r="BE73" s="4">
        <f t="shared" si="167"/>
        <v>1</v>
      </c>
    </row>
    <row r="74" spans="1:57">
      <c r="A74" s="26"/>
      <c r="B74" s="23" t="str">
        <f>pau</f>
        <v>St. Pauli</v>
      </c>
      <c r="C74" s="23" t="str">
        <f>bvb</f>
        <v>Borussia Dortmund</v>
      </c>
      <c r="D74" s="24"/>
      <c r="E74" s="24" t="s">
        <v>6</v>
      </c>
      <c r="F74" s="24"/>
      <c r="G74" s="25">
        <f>[1]Ergebnis!D69</f>
        <v>-1</v>
      </c>
      <c r="H74" s="25" t="s">
        <v>6</v>
      </c>
      <c r="I74" s="25">
        <f>[1]Ergebnis!F69</f>
        <v>-1</v>
      </c>
      <c r="J74" s="1">
        <f t="shared" si="140"/>
        <v>0</v>
      </c>
      <c r="M74" s="26"/>
      <c r="N74" s="23" t="str">
        <f>pau</f>
        <v>St. Pauli</v>
      </c>
      <c r="O74" s="23" t="str">
        <f>han</f>
        <v>Hannover 96</v>
      </c>
      <c r="P74" s="24"/>
      <c r="Q74" s="24" t="s">
        <v>6</v>
      </c>
      <c r="R74" s="24"/>
      <c r="S74" s="25">
        <f>[1]Ergebnis!L69</f>
        <v>-1</v>
      </c>
      <c r="T74" s="25" t="s">
        <v>6</v>
      </c>
      <c r="U74" s="25">
        <f>[1]Ergebnis!N69</f>
        <v>-1</v>
      </c>
      <c r="V74" s="1">
        <f t="shared" si="141"/>
        <v>0</v>
      </c>
      <c r="Y74" s="3">
        <f t="shared" si="142"/>
        <v>0</v>
      </c>
      <c r="Z74" s="3">
        <f t="shared" si="143"/>
        <v>0</v>
      </c>
      <c r="AA74" s="3">
        <f t="shared" si="144"/>
        <v>0</v>
      </c>
      <c r="AB74" s="3">
        <f t="shared" si="145"/>
        <v>0</v>
      </c>
      <c r="AC74" s="4"/>
      <c r="AD74" s="4">
        <f t="shared" si="146"/>
        <v>0</v>
      </c>
      <c r="AE74" s="4">
        <f t="shared" si="147"/>
        <v>2</v>
      </c>
      <c r="AF74" s="4">
        <f t="shared" si="148"/>
        <v>0</v>
      </c>
      <c r="AG74" s="4">
        <f t="shared" si="149"/>
        <v>2</v>
      </c>
      <c r="AH74" s="4"/>
      <c r="AI74" s="4">
        <f t="shared" si="150"/>
        <v>0</v>
      </c>
      <c r="AJ74" s="4">
        <f t="shared" si="151"/>
        <v>2</v>
      </c>
      <c r="AK74" s="4">
        <f t="shared" si="152"/>
        <v>0</v>
      </c>
      <c r="AL74" s="4">
        <f t="shared" si="153"/>
        <v>2</v>
      </c>
      <c r="AM74" s="4"/>
      <c r="AN74" s="4">
        <f t="shared" si="154"/>
        <v>1</v>
      </c>
      <c r="AP74" s="3">
        <f t="shared" si="155"/>
        <v>0</v>
      </c>
      <c r="AQ74" s="3">
        <f t="shared" si="156"/>
        <v>0</v>
      </c>
      <c r="AR74" s="3">
        <f t="shared" si="157"/>
        <v>0</v>
      </c>
      <c r="AS74" s="3">
        <f t="shared" si="158"/>
        <v>0</v>
      </c>
      <c r="AT74" s="4"/>
      <c r="AU74" s="4">
        <f t="shared" si="159"/>
        <v>0</v>
      </c>
      <c r="AV74" s="4">
        <f t="shared" si="160"/>
        <v>2</v>
      </c>
      <c r="AW74" s="4">
        <f t="shared" si="161"/>
        <v>0</v>
      </c>
      <c r="AX74" s="4">
        <f t="shared" si="162"/>
        <v>2</v>
      </c>
      <c r="AY74" s="4"/>
      <c r="AZ74" s="4">
        <f t="shared" si="163"/>
        <v>0</v>
      </c>
      <c r="BA74" s="4">
        <f t="shared" si="164"/>
        <v>2</v>
      </c>
      <c r="BB74" s="4">
        <f t="shared" si="165"/>
        <v>0</v>
      </c>
      <c r="BC74" s="4">
        <f t="shared" si="166"/>
        <v>2</v>
      </c>
      <c r="BD74" s="4"/>
      <c r="BE74" s="4">
        <f t="shared" si="167"/>
        <v>1</v>
      </c>
    </row>
    <row r="75" spans="1:57">
      <c r="A75" s="67" t="s">
        <v>11</v>
      </c>
      <c r="B75" s="67"/>
      <c r="C75" s="67"/>
      <c r="D75" s="67"/>
      <c r="E75" s="67"/>
      <c r="F75" s="67"/>
      <c r="G75" s="67"/>
      <c r="H75" s="67"/>
      <c r="I75" s="67"/>
      <c r="J75" s="2">
        <f>SUM(J66:J74)</f>
        <v>0</v>
      </c>
      <c r="M75" s="67" t="s">
        <v>11</v>
      </c>
      <c r="N75" s="67"/>
      <c r="O75" s="67"/>
      <c r="P75" s="67"/>
      <c r="Q75" s="67"/>
      <c r="R75" s="67"/>
      <c r="S75" s="67"/>
      <c r="T75" s="67"/>
      <c r="U75" s="67"/>
      <c r="V75" s="2">
        <f>SUM(V66:V74)</f>
        <v>0</v>
      </c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</row>
    <row r="76" spans="1:57">
      <c r="A76" s="33"/>
      <c r="B76" s="34"/>
      <c r="C76" s="34"/>
      <c r="D76" s="4"/>
      <c r="E76" s="4"/>
      <c r="F76" s="4"/>
      <c r="G76" s="4"/>
      <c r="H76" s="4"/>
      <c r="I76" s="4"/>
      <c r="J76" s="4"/>
      <c r="M76" s="33"/>
      <c r="N76" s="34"/>
      <c r="O76" s="34"/>
      <c r="P76" s="4"/>
      <c r="Q76" s="4"/>
      <c r="R76" s="4"/>
      <c r="S76" s="4"/>
      <c r="T76" s="4"/>
      <c r="U76" s="4"/>
      <c r="V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</row>
    <row r="77" spans="1:57">
      <c r="A77" s="68" t="s">
        <v>30</v>
      </c>
      <c r="B77" s="68"/>
      <c r="C77" s="68"/>
      <c r="D77" s="69" t="s">
        <v>2</v>
      </c>
      <c r="E77" s="69"/>
      <c r="F77" s="69"/>
      <c r="G77" s="69" t="s">
        <v>3</v>
      </c>
      <c r="H77" s="69"/>
      <c r="I77" s="69"/>
      <c r="J77" s="21" t="s">
        <v>4</v>
      </c>
      <c r="M77" s="68" t="s">
        <v>31</v>
      </c>
      <c r="N77" s="68"/>
      <c r="O77" s="68"/>
      <c r="P77" s="69" t="s">
        <v>2</v>
      </c>
      <c r="Q77" s="69"/>
      <c r="R77" s="69"/>
      <c r="S77" s="69" t="s">
        <v>3</v>
      </c>
      <c r="T77" s="69"/>
      <c r="U77" s="69"/>
      <c r="V77" s="21" t="s">
        <v>4</v>
      </c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</row>
    <row r="78" spans="1:57">
      <c r="A78" s="26"/>
      <c r="B78" s="23" t="str">
        <f>lev</f>
        <v>Bayer Leverkusen</v>
      </c>
      <c r="C78" s="23" t="str">
        <f>wb</f>
        <v>Werder Bremen</v>
      </c>
      <c r="D78" s="24"/>
      <c r="E78" s="24" t="s">
        <v>6</v>
      </c>
      <c r="F78" s="24"/>
      <c r="G78" s="25">
        <f>[1]Ergebnis!D72</f>
        <v>-1</v>
      </c>
      <c r="H78" s="25" t="s">
        <v>6</v>
      </c>
      <c r="I78" s="25">
        <f>[1]Ergebnis!F72</f>
        <v>-1</v>
      </c>
      <c r="J78" s="1">
        <f t="shared" ref="J78:J86" si="168">IF(G78+I78&lt;0,0,IF(AB78=3,3,IF(AB78=0,AN78,0)))</f>
        <v>0</v>
      </c>
      <c r="M78" s="26"/>
      <c r="N78" s="23" t="str">
        <f>lev</f>
        <v>Bayer Leverkusen</v>
      </c>
      <c r="O78" s="23" t="str">
        <f>vfl</f>
        <v>VfL Wolfsburg</v>
      </c>
      <c r="P78" s="24"/>
      <c r="Q78" s="24" t="s">
        <v>6</v>
      </c>
      <c r="R78" s="24"/>
      <c r="S78" s="25">
        <f>[1]Ergebnis!L72</f>
        <v>-1</v>
      </c>
      <c r="T78" s="25" t="s">
        <v>6</v>
      </c>
      <c r="U78" s="25">
        <f>[1]Ergebnis!N72</f>
        <v>-1</v>
      </c>
      <c r="V78" s="1">
        <f t="shared" ref="V78:V86" si="169">IF(S78+U78&lt;0,0,IF(AS78=3,3,IF(AS78=0,BE78,0)))</f>
        <v>0</v>
      </c>
      <c r="Y78" s="3">
        <f t="shared" ref="Y78:Y86" si="170">IF(D78=G78,1,0)</f>
        <v>0</v>
      </c>
      <c r="Z78" s="3">
        <f t="shared" ref="Z78:Z86" si="171">IF(F78=I78,1,0)</f>
        <v>0</v>
      </c>
      <c r="AA78" s="3">
        <f t="shared" ref="AA78:AA86" si="172">Y78+Z78</f>
        <v>0</v>
      </c>
      <c r="AB78" s="3">
        <f t="shared" ref="AB78:AB86" si="173">IF(AA78=2,3,0)</f>
        <v>0</v>
      </c>
      <c r="AC78" s="4"/>
      <c r="AD78" s="4">
        <f t="shared" ref="AD78:AD86" si="174">IF(D78&gt;F78,1,0)</f>
        <v>0</v>
      </c>
      <c r="AE78" s="4">
        <f t="shared" ref="AE78:AE86" si="175">IF(D78=F78,2,0)</f>
        <v>2</v>
      </c>
      <c r="AF78" s="4">
        <f t="shared" ref="AF78:AF86" si="176">IF(D78&lt;F78,3,0)</f>
        <v>0</v>
      </c>
      <c r="AG78" s="4">
        <f t="shared" ref="AG78:AG86" si="177">AD78+AE78+AF78</f>
        <v>2</v>
      </c>
      <c r="AH78" s="4"/>
      <c r="AI78" s="4">
        <f t="shared" ref="AI78:AI86" si="178">IF(G78&gt;I78,1,0)</f>
        <v>0</v>
      </c>
      <c r="AJ78" s="4">
        <f t="shared" ref="AJ78:AJ86" si="179">IF(G78=I78,2,0)</f>
        <v>2</v>
      </c>
      <c r="AK78" s="4">
        <f t="shared" ref="AK78:AK86" si="180">IF(G78&lt;I78,3,0)</f>
        <v>0</v>
      </c>
      <c r="AL78" s="4">
        <f t="shared" ref="AL78:AL86" si="181">AI78+AJ78+AK78</f>
        <v>2</v>
      </c>
      <c r="AM78" s="4"/>
      <c r="AN78" s="4">
        <f t="shared" ref="AN78:AN86" si="182">IF(AG78=AL78,1,0)</f>
        <v>1</v>
      </c>
      <c r="AP78" s="3">
        <f t="shared" ref="AP78:AP86" si="183">IF(P78=S78,1,0)</f>
        <v>0</v>
      </c>
      <c r="AQ78" s="3">
        <f t="shared" ref="AQ78:AQ86" si="184">IF(R78=U78,1,0)</f>
        <v>0</v>
      </c>
      <c r="AR78" s="3">
        <f t="shared" ref="AR78:AR86" si="185">AP78+AQ78</f>
        <v>0</v>
      </c>
      <c r="AS78" s="3">
        <f t="shared" ref="AS78:AS86" si="186">IF(AR78=2,3,0)</f>
        <v>0</v>
      </c>
      <c r="AT78" s="4"/>
      <c r="AU78" s="4">
        <f t="shared" ref="AU78:AU86" si="187">IF(P78&gt;R78,1,0)</f>
        <v>0</v>
      </c>
      <c r="AV78" s="4">
        <f t="shared" ref="AV78:AV86" si="188">IF(P78=R78,2,0)</f>
        <v>2</v>
      </c>
      <c r="AW78" s="4">
        <f t="shared" ref="AW78:AW86" si="189">IF(P78&lt;R78,3,0)</f>
        <v>0</v>
      </c>
      <c r="AX78" s="4">
        <f t="shared" ref="AX78:AX86" si="190">AU78+AV78+AW78</f>
        <v>2</v>
      </c>
      <c r="AY78" s="4"/>
      <c r="AZ78" s="4">
        <f t="shared" ref="AZ78:AZ86" si="191">IF(S78&gt;U78,1,0)</f>
        <v>0</v>
      </c>
      <c r="BA78" s="4">
        <f t="shared" ref="BA78:BA86" si="192">IF(S78=U78,2,0)</f>
        <v>2</v>
      </c>
      <c r="BB78" s="4">
        <f t="shared" ref="BB78:BB86" si="193">IF(S78&lt;U78,3,0)</f>
        <v>0</v>
      </c>
      <c r="BC78" s="4">
        <f t="shared" ref="BC78:BC86" si="194">AZ78+BA78+BB78</f>
        <v>2</v>
      </c>
      <c r="BD78" s="4"/>
      <c r="BE78" s="4">
        <f t="shared" ref="BE78:BE86" si="195">IF(AX78=BC78,1,0)</f>
        <v>1</v>
      </c>
    </row>
    <row r="79" spans="1:57">
      <c r="A79" s="27"/>
      <c r="B79" s="28" t="str">
        <f>bvb</f>
        <v>Borussia Dortmund</v>
      </c>
      <c r="C79" s="28" t="str">
        <f>bay</f>
        <v>Bayern München</v>
      </c>
      <c r="D79" s="29"/>
      <c r="E79" s="29" t="s">
        <v>6</v>
      </c>
      <c r="F79" s="29"/>
      <c r="G79" s="30">
        <f>[1]Ergebnis!D73</f>
        <v>-1</v>
      </c>
      <c r="H79" s="30" t="s">
        <v>6</v>
      </c>
      <c r="I79" s="30">
        <f>[1]Ergebnis!F73</f>
        <v>-1</v>
      </c>
      <c r="J79" s="1">
        <f t="shared" si="168"/>
        <v>0</v>
      </c>
      <c r="M79" s="27"/>
      <c r="N79" s="28" t="str">
        <f>bvb</f>
        <v>Borussia Dortmund</v>
      </c>
      <c r="O79" s="28" t="str">
        <f>kö</f>
        <v>1. FC Köln</v>
      </c>
      <c r="P79" s="29"/>
      <c r="Q79" s="29" t="s">
        <v>6</v>
      </c>
      <c r="R79" s="29"/>
      <c r="S79" s="30">
        <f>[1]Ergebnis!L73</f>
        <v>-1</v>
      </c>
      <c r="T79" s="30" t="s">
        <v>6</v>
      </c>
      <c r="U79" s="30">
        <f>[1]Ergebnis!N73</f>
        <v>-1</v>
      </c>
      <c r="V79" s="1">
        <f t="shared" si="169"/>
        <v>0</v>
      </c>
      <c r="Y79" s="3">
        <f t="shared" si="170"/>
        <v>0</v>
      </c>
      <c r="Z79" s="3">
        <f t="shared" si="171"/>
        <v>0</v>
      </c>
      <c r="AA79" s="3">
        <f t="shared" si="172"/>
        <v>0</v>
      </c>
      <c r="AB79" s="3">
        <f t="shared" si="173"/>
        <v>0</v>
      </c>
      <c r="AC79" s="4"/>
      <c r="AD79" s="4">
        <f t="shared" si="174"/>
        <v>0</v>
      </c>
      <c r="AE79" s="4">
        <f t="shared" si="175"/>
        <v>2</v>
      </c>
      <c r="AF79" s="4">
        <f t="shared" si="176"/>
        <v>0</v>
      </c>
      <c r="AG79" s="4">
        <f t="shared" si="177"/>
        <v>2</v>
      </c>
      <c r="AH79" s="4"/>
      <c r="AI79" s="4">
        <f t="shared" si="178"/>
        <v>0</v>
      </c>
      <c r="AJ79" s="4">
        <f t="shared" si="179"/>
        <v>2</v>
      </c>
      <c r="AK79" s="4">
        <f t="shared" si="180"/>
        <v>0</v>
      </c>
      <c r="AL79" s="4">
        <f t="shared" si="181"/>
        <v>2</v>
      </c>
      <c r="AM79" s="4"/>
      <c r="AN79" s="4">
        <f t="shared" si="182"/>
        <v>1</v>
      </c>
      <c r="AP79" s="3">
        <f t="shared" si="183"/>
        <v>0</v>
      </c>
      <c r="AQ79" s="3">
        <f t="shared" si="184"/>
        <v>0</v>
      </c>
      <c r="AR79" s="3">
        <f t="shared" si="185"/>
        <v>0</v>
      </c>
      <c r="AS79" s="3">
        <f t="shared" si="186"/>
        <v>0</v>
      </c>
      <c r="AT79" s="4"/>
      <c r="AU79" s="4">
        <f t="shared" si="187"/>
        <v>0</v>
      </c>
      <c r="AV79" s="4">
        <f t="shared" si="188"/>
        <v>2</v>
      </c>
      <c r="AW79" s="4">
        <f t="shared" si="189"/>
        <v>0</v>
      </c>
      <c r="AX79" s="4">
        <f t="shared" si="190"/>
        <v>2</v>
      </c>
      <c r="AY79" s="4"/>
      <c r="AZ79" s="4">
        <f t="shared" si="191"/>
        <v>0</v>
      </c>
      <c r="BA79" s="4">
        <f t="shared" si="192"/>
        <v>2</v>
      </c>
      <c r="BB79" s="4">
        <f t="shared" si="193"/>
        <v>0</v>
      </c>
      <c r="BC79" s="4">
        <f t="shared" si="194"/>
        <v>2</v>
      </c>
      <c r="BD79" s="4"/>
      <c r="BE79" s="4">
        <f t="shared" si="195"/>
        <v>1</v>
      </c>
    </row>
    <row r="80" spans="1:57">
      <c r="A80" s="26"/>
      <c r="B80" s="23" t="str">
        <f>vfb</f>
        <v>VfB Stuttgart</v>
      </c>
      <c r="C80" s="23" t="str">
        <f>ein</f>
        <v>Eintracht Frankfurt</v>
      </c>
      <c r="D80" s="24"/>
      <c r="E80" s="24" t="s">
        <v>6</v>
      </c>
      <c r="F80" s="24"/>
      <c r="G80" s="25">
        <f>[1]Ergebnis!D74</f>
        <v>-1</v>
      </c>
      <c r="H80" s="25" t="s">
        <v>6</v>
      </c>
      <c r="I80" s="25">
        <f>[1]Ergebnis!F74</f>
        <v>-1</v>
      </c>
      <c r="J80" s="1">
        <f t="shared" si="168"/>
        <v>0</v>
      </c>
      <c r="M80" s="26"/>
      <c r="N80" s="23" t="str">
        <f>vfb</f>
        <v>VfB Stuttgart</v>
      </c>
      <c r="O80" s="23" t="str">
        <f>sch</f>
        <v>Schalke 04</v>
      </c>
      <c r="P80" s="24"/>
      <c r="Q80" s="24" t="s">
        <v>6</v>
      </c>
      <c r="R80" s="24"/>
      <c r="S80" s="25">
        <f>[1]Ergebnis!L74</f>
        <v>-1</v>
      </c>
      <c r="T80" s="25" t="s">
        <v>6</v>
      </c>
      <c r="U80" s="25">
        <f>[1]Ergebnis!N74</f>
        <v>-1</v>
      </c>
      <c r="V80" s="1">
        <f t="shared" si="169"/>
        <v>0</v>
      </c>
      <c r="Y80" s="3">
        <f t="shared" si="170"/>
        <v>0</v>
      </c>
      <c r="Z80" s="3">
        <f t="shared" si="171"/>
        <v>0</v>
      </c>
      <c r="AA80" s="3">
        <f t="shared" si="172"/>
        <v>0</v>
      </c>
      <c r="AB80" s="3">
        <f t="shared" si="173"/>
        <v>0</v>
      </c>
      <c r="AC80" s="4"/>
      <c r="AD80" s="4">
        <f t="shared" si="174"/>
        <v>0</v>
      </c>
      <c r="AE80" s="4">
        <f t="shared" si="175"/>
        <v>2</v>
      </c>
      <c r="AF80" s="4">
        <f t="shared" si="176"/>
        <v>0</v>
      </c>
      <c r="AG80" s="4">
        <f t="shared" si="177"/>
        <v>2</v>
      </c>
      <c r="AH80" s="4"/>
      <c r="AI80" s="4">
        <f t="shared" si="178"/>
        <v>0</v>
      </c>
      <c r="AJ80" s="4">
        <f t="shared" si="179"/>
        <v>2</v>
      </c>
      <c r="AK80" s="4">
        <f t="shared" si="180"/>
        <v>0</v>
      </c>
      <c r="AL80" s="4">
        <f t="shared" si="181"/>
        <v>2</v>
      </c>
      <c r="AM80" s="4"/>
      <c r="AN80" s="4">
        <f t="shared" si="182"/>
        <v>1</v>
      </c>
      <c r="AP80" s="3">
        <f t="shared" si="183"/>
        <v>0</v>
      </c>
      <c r="AQ80" s="3">
        <f t="shared" si="184"/>
        <v>0</v>
      </c>
      <c r="AR80" s="3">
        <f t="shared" si="185"/>
        <v>0</v>
      </c>
      <c r="AS80" s="3">
        <f t="shared" si="186"/>
        <v>0</v>
      </c>
      <c r="AT80" s="4"/>
      <c r="AU80" s="4">
        <f t="shared" si="187"/>
        <v>0</v>
      </c>
      <c r="AV80" s="4">
        <f t="shared" si="188"/>
        <v>2</v>
      </c>
      <c r="AW80" s="4">
        <f t="shared" si="189"/>
        <v>0</v>
      </c>
      <c r="AX80" s="4">
        <f t="shared" si="190"/>
        <v>2</v>
      </c>
      <c r="AY80" s="4"/>
      <c r="AZ80" s="4">
        <f t="shared" si="191"/>
        <v>0</v>
      </c>
      <c r="BA80" s="4">
        <f t="shared" si="192"/>
        <v>2</v>
      </c>
      <c r="BB80" s="4">
        <f t="shared" si="193"/>
        <v>0</v>
      </c>
      <c r="BC80" s="4">
        <f t="shared" si="194"/>
        <v>2</v>
      </c>
      <c r="BD80" s="4"/>
      <c r="BE80" s="4">
        <f t="shared" si="195"/>
        <v>1</v>
      </c>
    </row>
    <row r="81" spans="1:57">
      <c r="A81" s="27"/>
      <c r="B81" s="28" t="str">
        <f>hsv</f>
        <v>Hamburger SV</v>
      </c>
      <c r="C81" s="28" t="str">
        <f>fck</f>
        <v>Kaiserslautern</v>
      </c>
      <c r="D81" s="29"/>
      <c r="E81" s="29" t="s">
        <v>6</v>
      </c>
      <c r="F81" s="29"/>
      <c r="G81" s="30">
        <f>[1]Ergebnis!D75</f>
        <v>-1</v>
      </c>
      <c r="H81" s="30" t="s">
        <v>6</v>
      </c>
      <c r="I81" s="30">
        <f>[1]Ergebnis!F75</f>
        <v>-1</v>
      </c>
      <c r="J81" s="1">
        <f t="shared" si="168"/>
        <v>0</v>
      </c>
      <c r="M81" s="27"/>
      <c r="N81" s="28" t="str">
        <f>hsv</f>
        <v>Hamburger SV</v>
      </c>
      <c r="O81" s="28" t="str">
        <f>mai</f>
        <v>Mainz 05</v>
      </c>
      <c r="P81" s="29"/>
      <c r="Q81" s="29" t="s">
        <v>6</v>
      </c>
      <c r="R81" s="29"/>
      <c r="S81" s="30">
        <f>[1]Ergebnis!L75</f>
        <v>-1</v>
      </c>
      <c r="T81" s="30" t="s">
        <v>6</v>
      </c>
      <c r="U81" s="30">
        <f>[1]Ergebnis!N75</f>
        <v>-1</v>
      </c>
      <c r="V81" s="1">
        <f t="shared" si="169"/>
        <v>0</v>
      </c>
      <c r="Y81" s="3">
        <f t="shared" si="170"/>
        <v>0</v>
      </c>
      <c r="Z81" s="3">
        <f t="shared" si="171"/>
        <v>0</v>
      </c>
      <c r="AA81" s="3">
        <f t="shared" si="172"/>
        <v>0</v>
      </c>
      <c r="AB81" s="3">
        <f t="shared" si="173"/>
        <v>0</v>
      </c>
      <c r="AC81" s="4"/>
      <c r="AD81" s="4">
        <f t="shared" si="174"/>
        <v>0</v>
      </c>
      <c r="AE81" s="4">
        <f t="shared" si="175"/>
        <v>2</v>
      </c>
      <c r="AF81" s="4">
        <f t="shared" si="176"/>
        <v>0</v>
      </c>
      <c r="AG81" s="4">
        <f t="shared" si="177"/>
        <v>2</v>
      </c>
      <c r="AH81" s="4"/>
      <c r="AI81" s="4">
        <f t="shared" si="178"/>
        <v>0</v>
      </c>
      <c r="AJ81" s="4">
        <f t="shared" si="179"/>
        <v>2</v>
      </c>
      <c r="AK81" s="4">
        <f t="shared" si="180"/>
        <v>0</v>
      </c>
      <c r="AL81" s="4">
        <f t="shared" si="181"/>
        <v>2</v>
      </c>
      <c r="AM81" s="4"/>
      <c r="AN81" s="4">
        <f t="shared" si="182"/>
        <v>1</v>
      </c>
      <c r="AP81" s="3">
        <f t="shared" si="183"/>
        <v>0</v>
      </c>
      <c r="AQ81" s="3">
        <f t="shared" si="184"/>
        <v>0</v>
      </c>
      <c r="AR81" s="3">
        <f t="shared" si="185"/>
        <v>0</v>
      </c>
      <c r="AS81" s="3">
        <f t="shared" si="186"/>
        <v>0</v>
      </c>
      <c r="AT81" s="4"/>
      <c r="AU81" s="4">
        <f t="shared" si="187"/>
        <v>0</v>
      </c>
      <c r="AV81" s="4">
        <f t="shared" si="188"/>
        <v>2</v>
      </c>
      <c r="AW81" s="4">
        <f t="shared" si="189"/>
        <v>0</v>
      </c>
      <c r="AX81" s="4">
        <f t="shared" si="190"/>
        <v>2</v>
      </c>
      <c r="AY81" s="4"/>
      <c r="AZ81" s="4">
        <f t="shared" si="191"/>
        <v>0</v>
      </c>
      <c r="BA81" s="4">
        <f t="shared" si="192"/>
        <v>2</v>
      </c>
      <c r="BB81" s="4">
        <f t="shared" si="193"/>
        <v>0</v>
      </c>
      <c r="BC81" s="4">
        <f t="shared" si="194"/>
        <v>2</v>
      </c>
      <c r="BD81" s="4"/>
      <c r="BE81" s="4">
        <f t="shared" si="195"/>
        <v>1</v>
      </c>
    </row>
    <row r="82" spans="1:57">
      <c r="A82" s="26"/>
      <c r="B82" s="23" t="str">
        <f>mai</f>
        <v>Mainz 05</v>
      </c>
      <c r="C82" s="23" t="str">
        <f>hoff</f>
        <v>1899 Hoffenheim</v>
      </c>
      <c r="D82" s="24"/>
      <c r="E82" s="24" t="s">
        <v>6</v>
      </c>
      <c r="F82" s="24"/>
      <c r="G82" s="25">
        <f>[1]Ergebnis!D76</f>
        <v>-1</v>
      </c>
      <c r="H82" s="25" t="s">
        <v>6</v>
      </c>
      <c r="I82" s="25">
        <f>[1]Ergebnis!F76</f>
        <v>-1</v>
      </c>
      <c r="J82" s="1">
        <f t="shared" si="168"/>
        <v>0</v>
      </c>
      <c r="M82" s="26"/>
      <c r="N82" s="23" t="str">
        <f>ein</f>
        <v>Eintracht Frankfurt</v>
      </c>
      <c r="O82" s="23" t="str">
        <f>fck</f>
        <v>Kaiserslautern</v>
      </c>
      <c r="P82" s="24"/>
      <c r="Q82" s="24" t="s">
        <v>6</v>
      </c>
      <c r="R82" s="24"/>
      <c r="S82" s="25">
        <f>[1]Ergebnis!L76</f>
        <v>-1</v>
      </c>
      <c r="T82" s="25" t="s">
        <v>6</v>
      </c>
      <c r="U82" s="25">
        <f>[1]Ergebnis!N76</f>
        <v>-1</v>
      </c>
      <c r="V82" s="1">
        <f t="shared" si="169"/>
        <v>0</v>
      </c>
      <c r="Y82" s="3">
        <f t="shared" si="170"/>
        <v>0</v>
      </c>
      <c r="Z82" s="3">
        <f t="shared" si="171"/>
        <v>0</v>
      </c>
      <c r="AA82" s="3">
        <f t="shared" si="172"/>
        <v>0</v>
      </c>
      <c r="AB82" s="3">
        <f t="shared" si="173"/>
        <v>0</v>
      </c>
      <c r="AC82" s="4"/>
      <c r="AD82" s="4">
        <f t="shared" si="174"/>
        <v>0</v>
      </c>
      <c r="AE82" s="4">
        <f t="shared" si="175"/>
        <v>2</v>
      </c>
      <c r="AF82" s="4">
        <f t="shared" si="176"/>
        <v>0</v>
      </c>
      <c r="AG82" s="4">
        <f t="shared" si="177"/>
        <v>2</v>
      </c>
      <c r="AH82" s="4"/>
      <c r="AI82" s="4">
        <f t="shared" si="178"/>
        <v>0</v>
      </c>
      <c r="AJ82" s="4">
        <f t="shared" si="179"/>
        <v>2</v>
      </c>
      <c r="AK82" s="4">
        <f t="shared" si="180"/>
        <v>0</v>
      </c>
      <c r="AL82" s="4">
        <f t="shared" si="181"/>
        <v>2</v>
      </c>
      <c r="AM82" s="4"/>
      <c r="AN82" s="4">
        <f t="shared" si="182"/>
        <v>1</v>
      </c>
      <c r="AP82" s="3">
        <f t="shared" si="183"/>
        <v>0</v>
      </c>
      <c r="AQ82" s="3">
        <f t="shared" si="184"/>
        <v>0</v>
      </c>
      <c r="AR82" s="3">
        <f t="shared" si="185"/>
        <v>0</v>
      </c>
      <c r="AS82" s="3">
        <f t="shared" si="186"/>
        <v>0</v>
      </c>
      <c r="AT82" s="4"/>
      <c r="AU82" s="4">
        <f t="shared" si="187"/>
        <v>0</v>
      </c>
      <c r="AV82" s="4">
        <f t="shared" si="188"/>
        <v>2</v>
      </c>
      <c r="AW82" s="4">
        <f t="shared" si="189"/>
        <v>0</v>
      </c>
      <c r="AX82" s="4">
        <f t="shared" si="190"/>
        <v>2</v>
      </c>
      <c r="AY82" s="4"/>
      <c r="AZ82" s="4">
        <f t="shared" si="191"/>
        <v>0</v>
      </c>
      <c r="BA82" s="4">
        <f t="shared" si="192"/>
        <v>2</v>
      </c>
      <c r="BB82" s="4">
        <f t="shared" si="193"/>
        <v>0</v>
      </c>
      <c r="BC82" s="4">
        <f t="shared" si="194"/>
        <v>2</v>
      </c>
      <c r="BD82" s="4"/>
      <c r="BE82" s="4">
        <f t="shared" si="195"/>
        <v>1</v>
      </c>
    </row>
    <row r="83" spans="1:57">
      <c r="A83" s="27"/>
      <c r="B83" s="28" t="str">
        <f>mgb</f>
        <v>Mönchengladbach</v>
      </c>
      <c r="C83" s="28" t="str">
        <f>vfl</f>
        <v>VfL Wolfsburg</v>
      </c>
      <c r="D83" s="29"/>
      <c r="E83" s="29" t="s">
        <v>6</v>
      </c>
      <c r="F83" s="29"/>
      <c r="G83" s="30">
        <f>[1]Ergebnis!D77</f>
        <v>-1</v>
      </c>
      <c r="H83" s="30" t="s">
        <v>6</v>
      </c>
      <c r="I83" s="30">
        <f>[1]Ergebnis!F77</f>
        <v>-1</v>
      </c>
      <c r="J83" s="1">
        <f t="shared" si="168"/>
        <v>0</v>
      </c>
      <c r="M83" s="27"/>
      <c r="N83" s="28" t="str">
        <f>mgb</f>
        <v>Mönchengladbach</v>
      </c>
      <c r="O83" s="28" t="str">
        <f>hoff</f>
        <v>1899 Hoffenheim</v>
      </c>
      <c r="P83" s="29"/>
      <c r="Q83" s="29" t="s">
        <v>6</v>
      </c>
      <c r="R83" s="29"/>
      <c r="S83" s="30">
        <f>[1]Ergebnis!L77</f>
        <v>-1</v>
      </c>
      <c r="T83" s="30" t="s">
        <v>6</v>
      </c>
      <c r="U83" s="30">
        <f>[1]Ergebnis!N77</f>
        <v>-1</v>
      </c>
      <c r="V83" s="1">
        <f t="shared" si="169"/>
        <v>0</v>
      </c>
      <c r="Y83" s="3">
        <f t="shared" si="170"/>
        <v>0</v>
      </c>
      <c r="Z83" s="3">
        <f t="shared" si="171"/>
        <v>0</v>
      </c>
      <c r="AA83" s="3">
        <f t="shared" si="172"/>
        <v>0</v>
      </c>
      <c r="AB83" s="3">
        <f t="shared" si="173"/>
        <v>0</v>
      </c>
      <c r="AC83" s="4"/>
      <c r="AD83" s="4">
        <f t="shared" si="174"/>
        <v>0</v>
      </c>
      <c r="AE83" s="4">
        <f t="shared" si="175"/>
        <v>2</v>
      </c>
      <c r="AF83" s="4">
        <f t="shared" si="176"/>
        <v>0</v>
      </c>
      <c r="AG83" s="4">
        <f t="shared" si="177"/>
        <v>2</v>
      </c>
      <c r="AH83" s="4"/>
      <c r="AI83" s="4">
        <f t="shared" si="178"/>
        <v>0</v>
      </c>
      <c r="AJ83" s="4">
        <f t="shared" si="179"/>
        <v>2</v>
      </c>
      <c r="AK83" s="4">
        <f t="shared" si="180"/>
        <v>0</v>
      </c>
      <c r="AL83" s="4">
        <f t="shared" si="181"/>
        <v>2</v>
      </c>
      <c r="AM83" s="4"/>
      <c r="AN83" s="4">
        <f t="shared" si="182"/>
        <v>1</v>
      </c>
      <c r="AP83" s="3">
        <f t="shared" si="183"/>
        <v>0</v>
      </c>
      <c r="AQ83" s="3">
        <f t="shared" si="184"/>
        <v>0</v>
      </c>
      <c r="AR83" s="3">
        <f t="shared" si="185"/>
        <v>0</v>
      </c>
      <c r="AS83" s="3">
        <f t="shared" si="186"/>
        <v>0</v>
      </c>
      <c r="AT83" s="4"/>
      <c r="AU83" s="4">
        <f t="shared" si="187"/>
        <v>0</v>
      </c>
      <c r="AV83" s="4">
        <f t="shared" si="188"/>
        <v>2</v>
      </c>
      <c r="AW83" s="4">
        <f t="shared" si="189"/>
        <v>0</v>
      </c>
      <c r="AX83" s="4">
        <f t="shared" si="190"/>
        <v>2</v>
      </c>
      <c r="AY83" s="4"/>
      <c r="AZ83" s="4">
        <f t="shared" si="191"/>
        <v>0</v>
      </c>
      <c r="BA83" s="4">
        <f t="shared" si="192"/>
        <v>2</v>
      </c>
      <c r="BB83" s="4">
        <f t="shared" si="193"/>
        <v>0</v>
      </c>
      <c r="BC83" s="4">
        <f t="shared" si="194"/>
        <v>2</v>
      </c>
      <c r="BD83" s="4"/>
      <c r="BE83" s="4">
        <f t="shared" si="195"/>
        <v>1</v>
      </c>
    </row>
    <row r="84" spans="1:57">
      <c r="A84" s="26"/>
      <c r="B84" s="23" t="str">
        <f>scf</f>
        <v>SC Freiburg</v>
      </c>
      <c r="C84" s="23" t="str">
        <f>kö</f>
        <v>1. FC Köln</v>
      </c>
      <c r="D84" s="24"/>
      <c r="E84" s="24" t="s">
        <v>6</v>
      </c>
      <c r="F84" s="24"/>
      <c r="G84" s="25">
        <f>[1]Ergebnis!D78</f>
        <v>-1</v>
      </c>
      <c r="H84" s="25" t="s">
        <v>6</v>
      </c>
      <c r="I84" s="25">
        <f>[1]Ergebnis!F78</f>
        <v>-1</v>
      </c>
      <c r="J84" s="1">
        <f t="shared" si="168"/>
        <v>0</v>
      </c>
      <c r="M84" s="26"/>
      <c r="N84" s="23" t="str">
        <f>scf</f>
        <v>SC Freiburg</v>
      </c>
      <c r="O84" s="23" t="str">
        <f>wb</f>
        <v>Werder Bremen</v>
      </c>
      <c r="P84" s="24"/>
      <c r="Q84" s="24" t="s">
        <v>6</v>
      </c>
      <c r="R84" s="24"/>
      <c r="S84" s="25">
        <f>[1]Ergebnis!L78</f>
        <v>-1</v>
      </c>
      <c r="T84" s="25" t="s">
        <v>6</v>
      </c>
      <c r="U84" s="25">
        <f>[1]Ergebnis!N78</f>
        <v>-1</v>
      </c>
      <c r="V84" s="1">
        <f t="shared" si="169"/>
        <v>0</v>
      </c>
      <c r="Y84" s="3">
        <f t="shared" si="170"/>
        <v>0</v>
      </c>
      <c r="Z84" s="3">
        <f t="shared" si="171"/>
        <v>0</v>
      </c>
      <c r="AA84" s="3">
        <f t="shared" si="172"/>
        <v>0</v>
      </c>
      <c r="AB84" s="3">
        <f t="shared" si="173"/>
        <v>0</v>
      </c>
      <c r="AC84" s="4"/>
      <c r="AD84" s="4">
        <f t="shared" si="174"/>
        <v>0</v>
      </c>
      <c r="AE84" s="4">
        <f t="shared" si="175"/>
        <v>2</v>
      </c>
      <c r="AF84" s="4">
        <f t="shared" si="176"/>
        <v>0</v>
      </c>
      <c r="AG84" s="4">
        <f t="shared" si="177"/>
        <v>2</v>
      </c>
      <c r="AH84" s="4"/>
      <c r="AI84" s="4">
        <f t="shared" si="178"/>
        <v>0</v>
      </c>
      <c r="AJ84" s="4">
        <f t="shared" si="179"/>
        <v>2</v>
      </c>
      <c r="AK84" s="4">
        <f t="shared" si="180"/>
        <v>0</v>
      </c>
      <c r="AL84" s="4">
        <f t="shared" si="181"/>
        <v>2</v>
      </c>
      <c r="AM84" s="4"/>
      <c r="AN84" s="4">
        <f t="shared" si="182"/>
        <v>1</v>
      </c>
      <c r="AP84" s="3">
        <f t="shared" si="183"/>
        <v>0</v>
      </c>
      <c r="AQ84" s="3">
        <f t="shared" si="184"/>
        <v>0</v>
      </c>
      <c r="AR84" s="3">
        <f t="shared" si="185"/>
        <v>0</v>
      </c>
      <c r="AS84" s="3">
        <f t="shared" si="186"/>
        <v>0</v>
      </c>
      <c r="AT84" s="4"/>
      <c r="AU84" s="4">
        <f t="shared" si="187"/>
        <v>0</v>
      </c>
      <c r="AV84" s="4">
        <f t="shared" si="188"/>
        <v>2</v>
      </c>
      <c r="AW84" s="4">
        <f t="shared" si="189"/>
        <v>0</v>
      </c>
      <c r="AX84" s="4">
        <f t="shared" si="190"/>
        <v>2</v>
      </c>
      <c r="AY84" s="4"/>
      <c r="AZ84" s="4">
        <f t="shared" si="191"/>
        <v>0</v>
      </c>
      <c r="BA84" s="4">
        <f t="shared" si="192"/>
        <v>2</v>
      </c>
      <c r="BB84" s="4">
        <f t="shared" si="193"/>
        <v>0</v>
      </c>
      <c r="BC84" s="4">
        <f t="shared" si="194"/>
        <v>2</v>
      </c>
      <c r="BD84" s="4"/>
      <c r="BE84" s="4">
        <f t="shared" si="195"/>
        <v>1</v>
      </c>
    </row>
    <row r="85" spans="1:57">
      <c r="A85" s="27"/>
      <c r="B85" s="28" t="str">
        <f>han</f>
        <v>Hannover 96</v>
      </c>
      <c r="C85" s="28" t="str">
        <f>pau</f>
        <v>St. Pauli</v>
      </c>
      <c r="D85" s="29"/>
      <c r="E85" s="29" t="s">
        <v>6</v>
      </c>
      <c r="F85" s="29"/>
      <c r="G85" s="30">
        <f>[1]Ergebnis!D79</f>
        <v>-1</v>
      </c>
      <c r="H85" s="30" t="s">
        <v>6</v>
      </c>
      <c r="I85" s="30">
        <f>[1]Ergebnis!F79</f>
        <v>-1</v>
      </c>
      <c r="J85" s="1">
        <f t="shared" si="168"/>
        <v>0</v>
      </c>
      <c r="M85" s="27"/>
      <c r="N85" s="28" t="str">
        <f>han</f>
        <v>Hannover 96</v>
      </c>
      <c r="O85" s="28" t="str">
        <f>bay</f>
        <v>Bayern München</v>
      </c>
      <c r="P85" s="29"/>
      <c r="Q85" s="29" t="s">
        <v>6</v>
      </c>
      <c r="R85" s="29"/>
      <c r="S85" s="30">
        <f>[1]Ergebnis!L79</f>
        <v>-1</v>
      </c>
      <c r="T85" s="30" t="s">
        <v>6</v>
      </c>
      <c r="U85" s="30">
        <f>[1]Ergebnis!N79</f>
        <v>-1</v>
      </c>
      <c r="V85" s="1">
        <f t="shared" si="169"/>
        <v>0</v>
      </c>
      <c r="Y85" s="3">
        <f t="shared" si="170"/>
        <v>0</v>
      </c>
      <c r="Z85" s="3">
        <f t="shared" si="171"/>
        <v>0</v>
      </c>
      <c r="AA85" s="3">
        <f t="shared" si="172"/>
        <v>0</v>
      </c>
      <c r="AB85" s="3">
        <f t="shared" si="173"/>
        <v>0</v>
      </c>
      <c r="AC85" s="4"/>
      <c r="AD85" s="4">
        <f t="shared" si="174"/>
        <v>0</v>
      </c>
      <c r="AE85" s="4">
        <f t="shared" si="175"/>
        <v>2</v>
      </c>
      <c r="AF85" s="4">
        <f t="shared" si="176"/>
        <v>0</v>
      </c>
      <c r="AG85" s="4">
        <f t="shared" si="177"/>
        <v>2</v>
      </c>
      <c r="AH85" s="4"/>
      <c r="AI85" s="4">
        <f t="shared" si="178"/>
        <v>0</v>
      </c>
      <c r="AJ85" s="4">
        <f t="shared" si="179"/>
        <v>2</v>
      </c>
      <c r="AK85" s="4">
        <f t="shared" si="180"/>
        <v>0</v>
      </c>
      <c r="AL85" s="4">
        <f t="shared" si="181"/>
        <v>2</v>
      </c>
      <c r="AM85" s="4"/>
      <c r="AN85" s="4">
        <f t="shared" si="182"/>
        <v>1</v>
      </c>
      <c r="AP85" s="3">
        <f t="shared" si="183"/>
        <v>0</v>
      </c>
      <c r="AQ85" s="3">
        <f t="shared" si="184"/>
        <v>0</v>
      </c>
      <c r="AR85" s="3">
        <f t="shared" si="185"/>
        <v>0</v>
      </c>
      <c r="AS85" s="3">
        <f t="shared" si="186"/>
        <v>0</v>
      </c>
      <c r="AT85" s="4"/>
      <c r="AU85" s="4">
        <f t="shared" si="187"/>
        <v>0</v>
      </c>
      <c r="AV85" s="4">
        <f t="shared" si="188"/>
        <v>2</v>
      </c>
      <c r="AW85" s="4">
        <f t="shared" si="189"/>
        <v>0</v>
      </c>
      <c r="AX85" s="4">
        <f t="shared" si="190"/>
        <v>2</v>
      </c>
      <c r="AY85" s="4"/>
      <c r="AZ85" s="4">
        <f t="shared" si="191"/>
        <v>0</v>
      </c>
      <c r="BA85" s="4">
        <f t="shared" si="192"/>
        <v>2</v>
      </c>
      <c r="BB85" s="4">
        <f t="shared" si="193"/>
        <v>0</v>
      </c>
      <c r="BC85" s="4">
        <f t="shared" si="194"/>
        <v>2</v>
      </c>
      <c r="BD85" s="4"/>
      <c r="BE85" s="4">
        <f t="shared" si="195"/>
        <v>1</v>
      </c>
    </row>
    <row r="86" spans="1:57">
      <c r="A86" s="26"/>
      <c r="B86" s="23" t="str">
        <f>fcn</f>
        <v>1. FC Nürnberg</v>
      </c>
      <c r="C86" s="23" t="str">
        <f>sch</f>
        <v>Schalke 04</v>
      </c>
      <c r="D86" s="24"/>
      <c r="E86" s="24" t="s">
        <v>6</v>
      </c>
      <c r="F86" s="24"/>
      <c r="G86" s="25">
        <f>[1]Ergebnis!D80</f>
        <v>-1</v>
      </c>
      <c r="H86" s="25" t="s">
        <v>6</v>
      </c>
      <c r="I86" s="25">
        <f>[1]Ergebnis!F80</f>
        <v>-1</v>
      </c>
      <c r="J86" s="1">
        <f t="shared" si="168"/>
        <v>0</v>
      </c>
      <c r="M86" s="26"/>
      <c r="N86" s="23" t="str">
        <f>fcn</f>
        <v>1. FC Nürnberg</v>
      </c>
      <c r="O86" s="23" t="str">
        <f>pau</f>
        <v>St. Pauli</v>
      </c>
      <c r="P86" s="24"/>
      <c r="Q86" s="24" t="s">
        <v>6</v>
      </c>
      <c r="R86" s="24"/>
      <c r="S86" s="25">
        <f>[1]Ergebnis!L80</f>
        <v>-1</v>
      </c>
      <c r="T86" s="25" t="s">
        <v>6</v>
      </c>
      <c r="U86" s="25">
        <f>[1]Ergebnis!N80</f>
        <v>-1</v>
      </c>
      <c r="V86" s="1">
        <f t="shared" si="169"/>
        <v>0</v>
      </c>
      <c r="Y86" s="3">
        <f t="shared" si="170"/>
        <v>0</v>
      </c>
      <c r="Z86" s="3">
        <f t="shared" si="171"/>
        <v>0</v>
      </c>
      <c r="AA86" s="3">
        <f t="shared" si="172"/>
        <v>0</v>
      </c>
      <c r="AB86" s="3">
        <f t="shared" si="173"/>
        <v>0</v>
      </c>
      <c r="AC86" s="4"/>
      <c r="AD86" s="4">
        <f t="shared" si="174"/>
        <v>0</v>
      </c>
      <c r="AE86" s="4">
        <f t="shared" si="175"/>
        <v>2</v>
      </c>
      <c r="AF86" s="4">
        <f t="shared" si="176"/>
        <v>0</v>
      </c>
      <c r="AG86" s="4">
        <f t="shared" si="177"/>
        <v>2</v>
      </c>
      <c r="AH86" s="4"/>
      <c r="AI86" s="4">
        <f t="shared" si="178"/>
        <v>0</v>
      </c>
      <c r="AJ86" s="4">
        <f t="shared" si="179"/>
        <v>2</v>
      </c>
      <c r="AK86" s="4">
        <f t="shared" si="180"/>
        <v>0</v>
      </c>
      <c r="AL86" s="4">
        <f t="shared" si="181"/>
        <v>2</v>
      </c>
      <c r="AM86" s="4"/>
      <c r="AN86" s="4">
        <f t="shared" si="182"/>
        <v>1</v>
      </c>
      <c r="AP86" s="3">
        <f t="shared" si="183"/>
        <v>0</v>
      </c>
      <c r="AQ86" s="3">
        <f t="shared" si="184"/>
        <v>0</v>
      </c>
      <c r="AR86" s="3">
        <f t="shared" si="185"/>
        <v>0</v>
      </c>
      <c r="AS86" s="3">
        <f t="shared" si="186"/>
        <v>0</v>
      </c>
      <c r="AT86" s="4"/>
      <c r="AU86" s="4">
        <f t="shared" si="187"/>
        <v>0</v>
      </c>
      <c r="AV86" s="4">
        <f t="shared" si="188"/>
        <v>2</v>
      </c>
      <c r="AW86" s="4">
        <f t="shared" si="189"/>
        <v>0</v>
      </c>
      <c r="AX86" s="4">
        <f t="shared" si="190"/>
        <v>2</v>
      </c>
      <c r="AY86" s="4"/>
      <c r="AZ86" s="4">
        <f t="shared" si="191"/>
        <v>0</v>
      </c>
      <c r="BA86" s="4">
        <f t="shared" si="192"/>
        <v>2</v>
      </c>
      <c r="BB86" s="4">
        <f t="shared" si="193"/>
        <v>0</v>
      </c>
      <c r="BC86" s="4">
        <f t="shared" si="194"/>
        <v>2</v>
      </c>
      <c r="BD86" s="4"/>
      <c r="BE86" s="4">
        <f t="shared" si="195"/>
        <v>1</v>
      </c>
    </row>
    <row r="87" spans="1:57">
      <c r="A87" s="67" t="s">
        <v>11</v>
      </c>
      <c r="B87" s="67"/>
      <c r="C87" s="67"/>
      <c r="D87" s="67"/>
      <c r="E87" s="67"/>
      <c r="F87" s="67"/>
      <c r="G87" s="67"/>
      <c r="H87" s="67"/>
      <c r="I87" s="67"/>
      <c r="J87" s="2">
        <f>SUM(J78:J86)</f>
        <v>0</v>
      </c>
      <c r="M87" s="67" t="s">
        <v>11</v>
      </c>
      <c r="N87" s="67"/>
      <c r="O87" s="67"/>
      <c r="P87" s="67"/>
      <c r="Q87" s="67"/>
      <c r="R87" s="67"/>
      <c r="S87" s="67"/>
      <c r="T87" s="67"/>
      <c r="U87" s="67"/>
      <c r="V87" s="2">
        <f>SUM(V78:V86)</f>
        <v>0</v>
      </c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</row>
    <row r="88" spans="1:57">
      <c r="A88" s="33"/>
      <c r="B88" s="34"/>
      <c r="C88" s="34"/>
      <c r="D88" s="4"/>
      <c r="E88" s="4"/>
      <c r="F88" s="4"/>
      <c r="G88" s="4"/>
      <c r="H88" s="4"/>
      <c r="I88" s="4"/>
      <c r="J88" s="4"/>
      <c r="M88" s="33"/>
      <c r="N88" s="34"/>
      <c r="O88" s="34"/>
      <c r="P88" s="4"/>
      <c r="Q88" s="4"/>
      <c r="R88" s="4"/>
      <c r="S88" s="4"/>
      <c r="T88" s="4"/>
      <c r="U88" s="4"/>
      <c r="V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</row>
    <row r="89" spans="1:57">
      <c r="A89" s="68" t="s">
        <v>32</v>
      </c>
      <c r="B89" s="68"/>
      <c r="C89" s="68"/>
      <c r="D89" s="69" t="s">
        <v>2</v>
      </c>
      <c r="E89" s="69"/>
      <c r="F89" s="69"/>
      <c r="G89" s="69" t="s">
        <v>3</v>
      </c>
      <c r="H89" s="69"/>
      <c r="I89" s="69"/>
      <c r="J89" s="21" t="s">
        <v>4</v>
      </c>
      <c r="M89" s="68" t="s">
        <v>33</v>
      </c>
      <c r="N89" s="68"/>
      <c r="O89" s="68"/>
      <c r="P89" s="69" t="s">
        <v>2</v>
      </c>
      <c r="Q89" s="69"/>
      <c r="R89" s="69"/>
      <c r="S89" s="69" t="s">
        <v>3</v>
      </c>
      <c r="T89" s="69"/>
      <c r="U89" s="69"/>
      <c r="V89" s="21" t="s">
        <v>4</v>
      </c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</row>
    <row r="90" spans="1:57">
      <c r="A90" s="26"/>
      <c r="B90" s="23" t="str">
        <f>bay</f>
        <v>Bayern München</v>
      </c>
      <c r="C90" s="23" t="str">
        <f>han</f>
        <v>Hannover 96</v>
      </c>
      <c r="D90" s="24"/>
      <c r="E90" s="24" t="s">
        <v>6</v>
      </c>
      <c r="F90" s="24"/>
      <c r="G90" s="25">
        <f>[1]Ergebnis!D83</f>
        <v>-1</v>
      </c>
      <c r="H90" s="25" t="s">
        <v>6</v>
      </c>
      <c r="I90" s="25">
        <f>[1]Ergebnis!F83</f>
        <v>-1</v>
      </c>
      <c r="J90" s="1">
        <f t="shared" ref="J90:J98" si="196">IF(G90+I90&lt;0,0,IF(AB90=3,3,IF(AB90=0,AN90,0)))</f>
        <v>0</v>
      </c>
      <c r="M90" s="26"/>
      <c r="N90" s="23" t="str">
        <f>bay</f>
        <v>Bayern München</v>
      </c>
      <c r="O90" s="23" t="str">
        <f>hsv</f>
        <v>Hamburger SV</v>
      </c>
      <c r="P90" s="24"/>
      <c r="Q90" s="24" t="s">
        <v>6</v>
      </c>
      <c r="R90" s="24"/>
      <c r="S90" s="25">
        <f>[1]Ergebnis!L83</f>
        <v>-1</v>
      </c>
      <c r="T90" s="25" t="s">
        <v>6</v>
      </c>
      <c r="U90" s="25">
        <f>[1]Ergebnis!N83</f>
        <v>-1</v>
      </c>
      <c r="V90" s="1">
        <f t="shared" ref="V90:V98" si="197">IF(S90+U90&lt;0,0,IF(AS90=3,3,IF(AS90=0,BE90,0)))</f>
        <v>0</v>
      </c>
      <c r="Y90" s="3">
        <f t="shared" ref="Y90:Y98" si="198">IF(D90=G90,1,0)</f>
        <v>0</v>
      </c>
      <c r="Z90" s="3">
        <f t="shared" ref="Z90:Z98" si="199">IF(F90=I90,1,0)</f>
        <v>0</v>
      </c>
      <c r="AA90" s="3">
        <f t="shared" ref="AA90:AA98" si="200">Y90+Z90</f>
        <v>0</v>
      </c>
      <c r="AB90" s="3">
        <f t="shared" ref="AB90:AB98" si="201">IF(AA90=2,3,0)</f>
        <v>0</v>
      </c>
      <c r="AC90" s="4"/>
      <c r="AD90" s="4">
        <f t="shared" ref="AD90:AD98" si="202">IF(D90&gt;F90,1,0)</f>
        <v>0</v>
      </c>
      <c r="AE90" s="4">
        <f t="shared" ref="AE90:AE98" si="203">IF(D90=F90,2,0)</f>
        <v>2</v>
      </c>
      <c r="AF90" s="4">
        <f t="shared" ref="AF90:AF98" si="204">IF(D90&lt;F90,3,0)</f>
        <v>0</v>
      </c>
      <c r="AG90" s="4">
        <f t="shared" ref="AG90:AG98" si="205">AD90+AE90+AF90</f>
        <v>2</v>
      </c>
      <c r="AH90" s="4"/>
      <c r="AI90" s="4">
        <f t="shared" ref="AI90:AI98" si="206">IF(G90&gt;I90,1,0)</f>
        <v>0</v>
      </c>
      <c r="AJ90" s="4">
        <f t="shared" ref="AJ90:AJ98" si="207">IF(G90=I90,2,0)</f>
        <v>2</v>
      </c>
      <c r="AK90" s="4">
        <f t="shared" ref="AK90:AK98" si="208">IF(G90&lt;I90,3,0)</f>
        <v>0</v>
      </c>
      <c r="AL90" s="4">
        <f t="shared" ref="AL90:AL98" si="209">AI90+AJ90+AK90</f>
        <v>2</v>
      </c>
      <c r="AM90" s="4"/>
      <c r="AN90" s="4">
        <f t="shared" ref="AN90:AN98" si="210">IF(AG90=AL90,1,0)</f>
        <v>1</v>
      </c>
      <c r="AP90" s="3">
        <f t="shared" ref="AP90:AP98" si="211">IF(P90=S90,1,0)</f>
        <v>0</v>
      </c>
      <c r="AQ90" s="3">
        <f t="shared" ref="AQ90:AQ98" si="212">IF(R90=U90,1,0)</f>
        <v>0</v>
      </c>
      <c r="AR90" s="3">
        <f t="shared" ref="AR90:AR98" si="213">AP90+AQ90</f>
        <v>0</v>
      </c>
      <c r="AS90" s="3">
        <f t="shared" ref="AS90:AS98" si="214">IF(AR90=2,3,0)</f>
        <v>0</v>
      </c>
      <c r="AT90" s="4"/>
      <c r="AU90" s="4">
        <f t="shared" ref="AU90:AU98" si="215">IF(P90&gt;R90,1,0)</f>
        <v>0</v>
      </c>
      <c r="AV90" s="4">
        <f t="shared" ref="AV90:AV98" si="216">IF(P90=R90,2,0)</f>
        <v>2</v>
      </c>
      <c r="AW90" s="4">
        <f t="shared" ref="AW90:AW98" si="217">IF(P90&lt;R90,3,0)</f>
        <v>0</v>
      </c>
      <c r="AX90" s="4">
        <f t="shared" ref="AX90:AX98" si="218">AU90+AV90+AW90</f>
        <v>2</v>
      </c>
      <c r="AY90" s="4"/>
      <c r="AZ90" s="4">
        <f t="shared" ref="AZ90:AZ98" si="219">IF(S90&gt;U90,1,0)</f>
        <v>0</v>
      </c>
      <c r="BA90" s="4">
        <f t="shared" ref="BA90:BA98" si="220">IF(S90=U90,2,0)</f>
        <v>2</v>
      </c>
      <c r="BB90" s="4">
        <f t="shared" ref="BB90:BB98" si="221">IF(S90&lt;U90,3,0)</f>
        <v>0</v>
      </c>
      <c r="BC90" s="4">
        <f t="shared" ref="BC90:BC98" si="222">AZ90+BA90+BB90</f>
        <v>2</v>
      </c>
      <c r="BD90" s="4"/>
      <c r="BE90" s="4">
        <f t="shared" ref="BE90:BE98" si="223">IF(AX90=BC90,1,0)</f>
        <v>1</v>
      </c>
    </row>
    <row r="91" spans="1:57">
      <c r="A91" s="27"/>
      <c r="B91" s="28" t="str">
        <f>sch</f>
        <v>Schalke 04</v>
      </c>
      <c r="C91" s="28" t="str">
        <f>vfb</f>
        <v>VfB Stuttgart</v>
      </c>
      <c r="D91" s="29"/>
      <c r="E91" s="29" t="s">
        <v>6</v>
      </c>
      <c r="F91" s="29"/>
      <c r="G91" s="30">
        <f>[1]Ergebnis!D84</f>
        <v>-1</v>
      </c>
      <c r="H91" s="30" t="s">
        <v>6</v>
      </c>
      <c r="I91" s="30">
        <f>[1]Ergebnis!F84</f>
        <v>-1</v>
      </c>
      <c r="J91" s="1">
        <f t="shared" si="196"/>
        <v>0</v>
      </c>
      <c r="M91" s="27"/>
      <c r="N91" s="28" t="str">
        <f>sch</f>
        <v>Schalke 04</v>
      </c>
      <c r="O91" s="28" t="str">
        <f>ein</f>
        <v>Eintracht Frankfurt</v>
      </c>
      <c r="P91" s="29"/>
      <c r="Q91" s="29" t="s">
        <v>6</v>
      </c>
      <c r="R91" s="29"/>
      <c r="S91" s="30">
        <f>[1]Ergebnis!L84</f>
        <v>-1</v>
      </c>
      <c r="T91" s="30" t="s">
        <v>6</v>
      </c>
      <c r="U91" s="30">
        <f>[1]Ergebnis!N84</f>
        <v>-1</v>
      </c>
      <c r="V91" s="1">
        <f t="shared" si="197"/>
        <v>0</v>
      </c>
      <c r="Y91" s="3">
        <f t="shared" si="198"/>
        <v>0</v>
      </c>
      <c r="Z91" s="3">
        <f t="shared" si="199"/>
        <v>0</v>
      </c>
      <c r="AA91" s="3">
        <f t="shared" si="200"/>
        <v>0</v>
      </c>
      <c r="AB91" s="3">
        <f t="shared" si="201"/>
        <v>0</v>
      </c>
      <c r="AC91" s="4"/>
      <c r="AD91" s="4">
        <f t="shared" si="202"/>
        <v>0</v>
      </c>
      <c r="AE91" s="4">
        <f t="shared" si="203"/>
        <v>2</v>
      </c>
      <c r="AF91" s="4">
        <f t="shared" si="204"/>
        <v>0</v>
      </c>
      <c r="AG91" s="4">
        <f t="shared" si="205"/>
        <v>2</v>
      </c>
      <c r="AH91" s="4"/>
      <c r="AI91" s="4">
        <f t="shared" si="206"/>
        <v>0</v>
      </c>
      <c r="AJ91" s="4">
        <f t="shared" si="207"/>
        <v>2</v>
      </c>
      <c r="AK91" s="4">
        <f t="shared" si="208"/>
        <v>0</v>
      </c>
      <c r="AL91" s="4">
        <f t="shared" si="209"/>
        <v>2</v>
      </c>
      <c r="AM91" s="4"/>
      <c r="AN91" s="4">
        <f t="shared" si="210"/>
        <v>1</v>
      </c>
      <c r="AP91" s="3">
        <f t="shared" si="211"/>
        <v>0</v>
      </c>
      <c r="AQ91" s="3">
        <f t="shared" si="212"/>
        <v>0</v>
      </c>
      <c r="AR91" s="3">
        <f t="shared" si="213"/>
        <v>0</v>
      </c>
      <c r="AS91" s="3">
        <f t="shared" si="214"/>
        <v>0</v>
      </c>
      <c r="AT91" s="4"/>
      <c r="AU91" s="4">
        <f t="shared" si="215"/>
        <v>0</v>
      </c>
      <c r="AV91" s="4">
        <f t="shared" si="216"/>
        <v>2</v>
      </c>
      <c r="AW91" s="4">
        <f t="shared" si="217"/>
        <v>0</v>
      </c>
      <c r="AX91" s="4">
        <f t="shared" si="218"/>
        <v>2</v>
      </c>
      <c r="AY91" s="4"/>
      <c r="AZ91" s="4">
        <f t="shared" si="219"/>
        <v>0</v>
      </c>
      <c r="BA91" s="4">
        <f t="shared" si="220"/>
        <v>2</v>
      </c>
      <c r="BB91" s="4">
        <f t="shared" si="221"/>
        <v>0</v>
      </c>
      <c r="BC91" s="4">
        <f t="shared" si="222"/>
        <v>2</v>
      </c>
      <c r="BD91" s="4"/>
      <c r="BE91" s="4">
        <f t="shared" si="223"/>
        <v>1</v>
      </c>
    </row>
    <row r="92" spans="1:57">
      <c r="A92" s="26"/>
      <c r="B92" s="23" t="str">
        <f>wb</f>
        <v>Werder Bremen</v>
      </c>
      <c r="C92" s="23" t="str">
        <f>scf</f>
        <v>SC Freiburg</v>
      </c>
      <c r="D92" s="24"/>
      <c r="E92" s="24" t="s">
        <v>6</v>
      </c>
      <c r="F92" s="24"/>
      <c r="G92" s="25">
        <f>[1]Ergebnis!D85</f>
        <v>-1</v>
      </c>
      <c r="H92" s="25" t="s">
        <v>6</v>
      </c>
      <c r="I92" s="25">
        <f>[1]Ergebnis!F85</f>
        <v>-1</v>
      </c>
      <c r="J92" s="1">
        <f t="shared" si="196"/>
        <v>0</v>
      </c>
      <c r="M92" s="26"/>
      <c r="N92" s="23" t="str">
        <f>wb</f>
        <v>Werder Bremen</v>
      </c>
      <c r="O92" s="23" t="str">
        <f>mgb</f>
        <v>Mönchengladbach</v>
      </c>
      <c r="P92" s="24"/>
      <c r="Q92" s="24" t="s">
        <v>6</v>
      </c>
      <c r="R92" s="24"/>
      <c r="S92" s="25">
        <f>[1]Ergebnis!L85</f>
        <v>-1</v>
      </c>
      <c r="T92" s="25" t="s">
        <v>6</v>
      </c>
      <c r="U92" s="25">
        <f>[1]Ergebnis!N85</f>
        <v>-1</v>
      </c>
      <c r="V92" s="1">
        <f t="shared" si="197"/>
        <v>0</v>
      </c>
      <c r="Y92" s="3">
        <f t="shared" si="198"/>
        <v>0</v>
      </c>
      <c r="Z92" s="3">
        <f t="shared" si="199"/>
        <v>0</v>
      </c>
      <c r="AA92" s="3">
        <f t="shared" si="200"/>
        <v>0</v>
      </c>
      <c r="AB92" s="3">
        <f t="shared" si="201"/>
        <v>0</v>
      </c>
      <c r="AC92" s="4"/>
      <c r="AD92" s="4">
        <f t="shared" si="202"/>
        <v>0</v>
      </c>
      <c r="AE92" s="4">
        <f t="shared" si="203"/>
        <v>2</v>
      </c>
      <c r="AF92" s="4">
        <f t="shared" si="204"/>
        <v>0</v>
      </c>
      <c r="AG92" s="4">
        <f t="shared" si="205"/>
        <v>2</v>
      </c>
      <c r="AH92" s="4"/>
      <c r="AI92" s="4">
        <f t="shared" si="206"/>
        <v>0</v>
      </c>
      <c r="AJ92" s="4">
        <f t="shared" si="207"/>
        <v>2</v>
      </c>
      <c r="AK92" s="4">
        <f t="shared" si="208"/>
        <v>0</v>
      </c>
      <c r="AL92" s="4">
        <f t="shared" si="209"/>
        <v>2</v>
      </c>
      <c r="AM92" s="4"/>
      <c r="AN92" s="4">
        <f t="shared" si="210"/>
        <v>1</v>
      </c>
      <c r="AP92" s="3">
        <f t="shared" si="211"/>
        <v>0</v>
      </c>
      <c r="AQ92" s="3">
        <f t="shared" si="212"/>
        <v>0</v>
      </c>
      <c r="AR92" s="3">
        <f t="shared" si="213"/>
        <v>0</v>
      </c>
      <c r="AS92" s="3">
        <f t="shared" si="214"/>
        <v>0</v>
      </c>
      <c r="AT92" s="4"/>
      <c r="AU92" s="4">
        <f t="shared" si="215"/>
        <v>0</v>
      </c>
      <c r="AV92" s="4">
        <f t="shared" si="216"/>
        <v>2</v>
      </c>
      <c r="AW92" s="4">
        <f t="shared" si="217"/>
        <v>0</v>
      </c>
      <c r="AX92" s="4">
        <f t="shared" si="218"/>
        <v>2</v>
      </c>
      <c r="AY92" s="4"/>
      <c r="AZ92" s="4">
        <f t="shared" si="219"/>
        <v>0</v>
      </c>
      <c r="BA92" s="4">
        <f t="shared" si="220"/>
        <v>2</v>
      </c>
      <c r="BB92" s="4">
        <f t="shared" si="221"/>
        <v>0</v>
      </c>
      <c r="BC92" s="4">
        <f t="shared" si="222"/>
        <v>2</v>
      </c>
      <c r="BD92" s="4"/>
      <c r="BE92" s="4">
        <f t="shared" si="223"/>
        <v>1</v>
      </c>
    </row>
    <row r="93" spans="1:57">
      <c r="A93" s="27"/>
      <c r="B93" s="28" t="str">
        <f>vfl</f>
        <v>VfL Wolfsburg</v>
      </c>
      <c r="C93" s="28" t="str">
        <f>lev</f>
        <v>Bayer Leverkusen</v>
      </c>
      <c r="D93" s="29"/>
      <c r="E93" s="29" t="s">
        <v>6</v>
      </c>
      <c r="F93" s="29"/>
      <c r="G93" s="30">
        <f>[1]Ergebnis!D86</f>
        <v>-1</v>
      </c>
      <c r="H93" s="30" t="s">
        <v>6</v>
      </c>
      <c r="I93" s="30">
        <f>[1]Ergebnis!F86</f>
        <v>-1</v>
      </c>
      <c r="J93" s="1">
        <f t="shared" si="196"/>
        <v>0</v>
      </c>
      <c r="M93" s="27"/>
      <c r="N93" s="28" t="str">
        <f>vfl</f>
        <v>VfL Wolfsburg</v>
      </c>
      <c r="O93" s="28" t="str">
        <f>fcn</f>
        <v>1. FC Nürnberg</v>
      </c>
      <c r="P93" s="29"/>
      <c r="Q93" s="29" t="s">
        <v>6</v>
      </c>
      <c r="R93" s="29"/>
      <c r="S93" s="30">
        <f>[1]Ergebnis!L86</f>
        <v>-1</v>
      </c>
      <c r="T93" s="30" t="s">
        <v>6</v>
      </c>
      <c r="U93" s="30">
        <f>[1]Ergebnis!N86</f>
        <v>-1</v>
      </c>
      <c r="V93" s="1">
        <f t="shared" si="197"/>
        <v>0</v>
      </c>
      <c r="Y93" s="3">
        <f t="shared" si="198"/>
        <v>0</v>
      </c>
      <c r="Z93" s="3">
        <f t="shared" si="199"/>
        <v>0</v>
      </c>
      <c r="AA93" s="3">
        <f t="shared" si="200"/>
        <v>0</v>
      </c>
      <c r="AB93" s="3">
        <f t="shared" si="201"/>
        <v>0</v>
      </c>
      <c r="AC93" s="4"/>
      <c r="AD93" s="4">
        <f t="shared" si="202"/>
        <v>0</v>
      </c>
      <c r="AE93" s="4">
        <f t="shared" si="203"/>
        <v>2</v>
      </c>
      <c r="AF93" s="4">
        <f t="shared" si="204"/>
        <v>0</v>
      </c>
      <c r="AG93" s="4">
        <f t="shared" si="205"/>
        <v>2</v>
      </c>
      <c r="AH93" s="4"/>
      <c r="AI93" s="4">
        <f t="shared" si="206"/>
        <v>0</v>
      </c>
      <c r="AJ93" s="4">
        <f t="shared" si="207"/>
        <v>2</v>
      </c>
      <c r="AK93" s="4">
        <f t="shared" si="208"/>
        <v>0</v>
      </c>
      <c r="AL93" s="4">
        <f t="shared" si="209"/>
        <v>2</v>
      </c>
      <c r="AM93" s="4"/>
      <c r="AN93" s="4">
        <f t="shared" si="210"/>
        <v>1</v>
      </c>
      <c r="AP93" s="3">
        <f t="shared" si="211"/>
        <v>0</v>
      </c>
      <c r="AQ93" s="3">
        <f t="shared" si="212"/>
        <v>0</v>
      </c>
      <c r="AR93" s="3">
        <f t="shared" si="213"/>
        <v>0</v>
      </c>
      <c r="AS93" s="3">
        <f t="shared" si="214"/>
        <v>0</v>
      </c>
      <c r="AT93" s="4"/>
      <c r="AU93" s="4">
        <f t="shared" si="215"/>
        <v>0</v>
      </c>
      <c r="AV93" s="4">
        <f t="shared" si="216"/>
        <v>2</v>
      </c>
      <c r="AW93" s="4">
        <f t="shared" si="217"/>
        <v>0</v>
      </c>
      <c r="AX93" s="4">
        <f t="shared" si="218"/>
        <v>2</v>
      </c>
      <c r="AY93" s="4"/>
      <c r="AZ93" s="4">
        <f t="shared" si="219"/>
        <v>0</v>
      </c>
      <c r="BA93" s="4">
        <f t="shared" si="220"/>
        <v>2</v>
      </c>
      <c r="BB93" s="4">
        <f t="shared" si="221"/>
        <v>0</v>
      </c>
      <c r="BC93" s="4">
        <f t="shared" si="222"/>
        <v>2</v>
      </c>
      <c r="BD93" s="4"/>
      <c r="BE93" s="4">
        <f t="shared" si="223"/>
        <v>1</v>
      </c>
    </row>
    <row r="94" spans="1:57">
      <c r="A94" s="26"/>
      <c r="B94" s="23" t="str">
        <f>mai</f>
        <v>Mainz 05</v>
      </c>
      <c r="C94" s="23" t="str">
        <f>hsv</f>
        <v>Hamburger SV</v>
      </c>
      <c r="D94" s="24"/>
      <c r="E94" s="24" t="s">
        <v>6</v>
      </c>
      <c r="F94" s="24"/>
      <c r="G94" s="25">
        <f>[1]Ergebnis!D87</f>
        <v>-1</v>
      </c>
      <c r="H94" s="25" t="s">
        <v>6</v>
      </c>
      <c r="I94" s="25">
        <f>[1]Ergebnis!F87</f>
        <v>-1</v>
      </c>
      <c r="J94" s="1">
        <f t="shared" si="196"/>
        <v>0</v>
      </c>
      <c r="M94" s="26"/>
      <c r="N94" s="23" t="str">
        <f>mai</f>
        <v>Mainz 05</v>
      </c>
      <c r="O94" s="23" t="str">
        <f>lev</f>
        <v>Bayer Leverkusen</v>
      </c>
      <c r="P94" s="24"/>
      <c r="Q94" s="24" t="s">
        <v>6</v>
      </c>
      <c r="R94" s="24"/>
      <c r="S94" s="25">
        <f>[1]Ergebnis!L87</f>
        <v>-1</v>
      </c>
      <c r="T94" s="25" t="s">
        <v>6</v>
      </c>
      <c r="U94" s="25">
        <f>[1]Ergebnis!N87</f>
        <v>-1</v>
      </c>
      <c r="V94" s="1">
        <f t="shared" si="197"/>
        <v>0</v>
      </c>
      <c r="Y94" s="3">
        <f t="shared" si="198"/>
        <v>0</v>
      </c>
      <c r="Z94" s="3">
        <f t="shared" si="199"/>
        <v>0</v>
      </c>
      <c r="AA94" s="3">
        <f t="shared" si="200"/>
        <v>0</v>
      </c>
      <c r="AB94" s="3">
        <f t="shared" si="201"/>
        <v>0</v>
      </c>
      <c r="AC94" s="4"/>
      <c r="AD94" s="4">
        <f t="shared" si="202"/>
        <v>0</v>
      </c>
      <c r="AE94" s="4">
        <f t="shared" si="203"/>
        <v>2</v>
      </c>
      <c r="AF94" s="4">
        <f t="shared" si="204"/>
        <v>0</v>
      </c>
      <c r="AG94" s="4">
        <f t="shared" si="205"/>
        <v>2</v>
      </c>
      <c r="AH94" s="4"/>
      <c r="AI94" s="4">
        <f t="shared" si="206"/>
        <v>0</v>
      </c>
      <c r="AJ94" s="4">
        <f t="shared" si="207"/>
        <v>2</v>
      </c>
      <c r="AK94" s="4">
        <f t="shared" si="208"/>
        <v>0</v>
      </c>
      <c r="AL94" s="4">
        <f t="shared" si="209"/>
        <v>2</v>
      </c>
      <c r="AM94" s="4"/>
      <c r="AN94" s="4">
        <f t="shared" si="210"/>
        <v>1</v>
      </c>
      <c r="AP94" s="3">
        <f t="shared" si="211"/>
        <v>0</v>
      </c>
      <c r="AQ94" s="3">
        <f t="shared" si="212"/>
        <v>0</v>
      </c>
      <c r="AR94" s="3">
        <f t="shared" si="213"/>
        <v>0</v>
      </c>
      <c r="AS94" s="3">
        <f t="shared" si="214"/>
        <v>0</v>
      </c>
      <c r="AT94" s="4"/>
      <c r="AU94" s="4">
        <f t="shared" si="215"/>
        <v>0</v>
      </c>
      <c r="AV94" s="4">
        <f t="shared" si="216"/>
        <v>2</v>
      </c>
      <c r="AW94" s="4">
        <f t="shared" si="217"/>
        <v>0</v>
      </c>
      <c r="AX94" s="4">
        <f t="shared" si="218"/>
        <v>2</v>
      </c>
      <c r="AY94" s="4"/>
      <c r="AZ94" s="4">
        <f t="shared" si="219"/>
        <v>0</v>
      </c>
      <c r="BA94" s="4">
        <f t="shared" si="220"/>
        <v>2</v>
      </c>
      <c r="BB94" s="4">
        <f t="shared" si="221"/>
        <v>0</v>
      </c>
      <c r="BC94" s="4">
        <f t="shared" si="222"/>
        <v>2</v>
      </c>
      <c r="BD94" s="4"/>
      <c r="BE94" s="4">
        <f t="shared" si="223"/>
        <v>1</v>
      </c>
    </row>
    <row r="95" spans="1:57">
      <c r="A95" s="27"/>
      <c r="B95" s="28" t="str">
        <f>hoff</f>
        <v>1899 Hoffenheim</v>
      </c>
      <c r="C95" s="28" t="str">
        <f>mgb</f>
        <v>Mönchengladbach</v>
      </c>
      <c r="D95" s="29"/>
      <c r="E95" s="29" t="s">
        <v>6</v>
      </c>
      <c r="F95" s="29"/>
      <c r="G95" s="30">
        <f>[1]Ergebnis!D88</f>
        <v>-1</v>
      </c>
      <c r="H95" s="30" t="s">
        <v>6</v>
      </c>
      <c r="I95" s="30">
        <f>[1]Ergebnis!F88</f>
        <v>-1</v>
      </c>
      <c r="J95" s="1">
        <f t="shared" si="196"/>
        <v>0</v>
      </c>
      <c r="M95" s="27"/>
      <c r="N95" s="28" t="str">
        <f>hoff</f>
        <v>1899 Hoffenheim</v>
      </c>
      <c r="O95" s="28" t="str">
        <f>bvb</f>
        <v>Borussia Dortmund</v>
      </c>
      <c r="P95" s="29"/>
      <c r="Q95" s="29" t="s">
        <v>6</v>
      </c>
      <c r="R95" s="29"/>
      <c r="S95" s="30">
        <f>[1]Ergebnis!L88</f>
        <v>-1</v>
      </c>
      <c r="T95" s="30" t="s">
        <v>6</v>
      </c>
      <c r="U95" s="30">
        <f>[1]Ergebnis!N88</f>
        <v>-1</v>
      </c>
      <c r="V95" s="1">
        <f t="shared" si="197"/>
        <v>0</v>
      </c>
      <c r="Y95" s="3">
        <f t="shared" si="198"/>
        <v>0</v>
      </c>
      <c r="Z95" s="3">
        <f t="shared" si="199"/>
        <v>0</v>
      </c>
      <c r="AA95" s="3">
        <f t="shared" si="200"/>
        <v>0</v>
      </c>
      <c r="AB95" s="3">
        <f t="shared" si="201"/>
        <v>0</v>
      </c>
      <c r="AC95" s="4"/>
      <c r="AD95" s="4">
        <f t="shared" si="202"/>
        <v>0</v>
      </c>
      <c r="AE95" s="4">
        <f t="shared" si="203"/>
        <v>2</v>
      </c>
      <c r="AF95" s="4">
        <f t="shared" si="204"/>
        <v>0</v>
      </c>
      <c r="AG95" s="4">
        <f t="shared" si="205"/>
        <v>2</v>
      </c>
      <c r="AH95" s="4"/>
      <c r="AI95" s="4">
        <f t="shared" si="206"/>
        <v>0</v>
      </c>
      <c r="AJ95" s="4">
        <f t="shared" si="207"/>
        <v>2</v>
      </c>
      <c r="AK95" s="4">
        <f t="shared" si="208"/>
        <v>0</v>
      </c>
      <c r="AL95" s="4">
        <f t="shared" si="209"/>
        <v>2</v>
      </c>
      <c r="AM95" s="4"/>
      <c r="AN95" s="4">
        <f t="shared" si="210"/>
        <v>1</v>
      </c>
      <c r="AP95" s="3">
        <f t="shared" si="211"/>
        <v>0</v>
      </c>
      <c r="AQ95" s="3">
        <f t="shared" si="212"/>
        <v>0</v>
      </c>
      <c r="AR95" s="3">
        <f t="shared" si="213"/>
        <v>0</v>
      </c>
      <c r="AS95" s="3">
        <f t="shared" si="214"/>
        <v>0</v>
      </c>
      <c r="AT95" s="4"/>
      <c r="AU95" s="4">
        <f t="shared" si="215"/>
        <v>0</v>
      </c>
      <c r="AV95" s="4">
        <f t="shared" si="216"/>
        <v>2</v>
      </c>
      <c r="AW95" s="4">
        <f t="shared" si="217"/>
        <v>0</v>
      </c>
      <c r="AX95" s="4">
        <f t="shared" si="218"/>
        <v>2</v>
      </c>
      <c r="AY95" s="4"/>
      <c r="AZ95" s="4">
        <f t="shared" si="219"/>
        <v>0</v>
      </c>
      <c r="BA95" s="4">
        <f t="shared" si="220"/>
        <v>2</v>
      </c>
      <c r="BB95" s="4">
        <f t="shared" si="221"/>
        <v>0</v>
      </c>
      <c r="BC95" s="4">
        <f t="shared" si="222"/>
        <v>2</v>
      </c>
      <c r="BD95" s="4"/>
      <c r="BE95" s="4">
        <f t="shared" si="223"/>
        <v>1</v>
      </c>
    </row>
    <row r="96" spans="1:57">
      <c r="A96" s="26"/>
      <c r="B96" s="23" t="str">
        <f>kö</f>
        <v>1. FC Köln</v>
      </c>
      <c r="C96" s="23" t="str">
        <f>bvb</f>
        <v>Borussia Dortmund</v>
      </c>
      <c r="D96" s="24"/>
      <c r="E96" s="24" t="s">
        <v>6</v>
      </c>
      <c r="F96" s="24"/>
      <c r="G96" s="25">
        <f>[1]Ergebnis!D89</f>
        <v>-1</v>
      </c>
      <c r="H96" s="25" t="s">
        <v>6</v>
      </c>
      <c r="I96" s="25">
        <f>[1]Ergebnis!F89</f>
        <v>-1</v>
      </c>
      <c r="J96" s="1">
        <f t="shared" si="196"/>
        <v>0</v>
      </c>
      <c r="M96" s="26"/>
      <c r="N96" s="23" t="str">
        <f>kö</f>
        <v>1. FC Köln</v>
      </c>
      <c r="O96" s="23" t="str">
        <f>han</f>
        <v>Hannover 96</v>
      </c>
      <c r="P96" s="24"/>
      <c r="Q96" s="24" t="s">
        <v>6</v>
      </c>
      <c r="R96" s="24"/>
      <c r="S96" s="25">
        <f>[1]Ergebnis!L89</f>
        <v>-1</v>
      </c>
      <c r="T96" s="25" t="s">
        <v>6</v>
      </c>
      <c r="U96" s="25">
        <f>[1]Ergebnis!N89</f>
        <v>-1</v>
      </c>
      <c r="V96" s="1">
        <f t="shared" si="197"/>
        <v>0</v>
      </c>
      <c r="Y96" s="3">
        <f t="shared" si="198"/>
        <v>0</v>
      </c>
      <c r="Z96" s="3">
        <f t="shared" si="199"/>
        <v>0</v>
      </c>
      <c r="AA96" s="3">
        <f t="shared" si="200"/>
        <v>0</v>
      </c>
      <c r="AB96" s="3">
        <f t="shared" si="201"/>
        <v>0</v>
      </c>
      <c r="AC96" s="4"/>
      <c r="AD96" s="4">
        <f t="shared" si="202"/>
        <v>0</v>
      </c>
      <c r="AE96" s="4">
        <f t="shared" si="203"/>
        <v>2</v>
      </c>
      <c r="AF96" s="4">
        <f t="shared" si="204"/>
        <v>0</v>
      </c>
      <c r="AG96" s="4">
        <f t="shared" si="205"/>
        <v>2</v>
      </c>
      <c r="AH96" s="4"/>
      <c r="AI96" s="4">
        <f t="shared" si="206"/>
        <v>0</v>
      </c>
      <c r="AJ96" s="4">
        <f t="shared" si="207"/>
        <v>2</v>
      </c>
      <c r="AK96" s="4">
        <f t="shared" si="208"/>
        <v>0</v>
      </c>
      <c r="AL96" s="4">
        <f t="shared" si="209"/>
        <v>2</v>
      </c>
      <c r="AM96" s="4"/>
      <c r="AN96" s="4">
        <f t="shared" si="210"/>
        <v>1</v>
      </c>
      <c r="AP96" s="3">
        <f t="shared" si="211"/>
        <v>0</v>
      </c>
      <c r="AQ96" s="3">
        <f t="shared" si="212"/>
        <v>0</v>
      </c>
      <c r="AR96" s="3">
        <f t="shared" si="213"/>
        <v>0</v>
      </c>
      <c r="AS96" s="3">
        <f t="shared" si="214"/>
        <v>0</v>
      </c>
      <c r="AT96" s="4"/>
      <c r="AU96" s="4">
        <f t="shared" si="215"/>
        <v>0</v>
      </c>
      <c r="AV96" s="4">
        <f t="shared" si="216"/>
        <v>2</v>
      </c>
      <c r="AW96" s="4">
        <f t="shared" si="217"/>
        <v>0</v>
      </c>
      <c r="AX96" s="4">
        <f t="shared" si="218"/>
        <v>2</v>
      </c>
      <c r="AY96" s="4"/>
      <c r="AZ96" s="4">
        <f t="shared" si="219"/>
        <v>0</v>
      </c>
      <c r="BA96" s="4">
        <f t="shared" si="220"/>
        <v>2</v>
      </c>
      <c r="BB96" s="4">
        <f t="shared" si="221"/>
        <v>0</v>
      </c>
      <c r="BC96" s="4">
        <f t="shared" si="222"/>
        <v>2</v>
      </c>
      <c r="BD96" s="4"/>
      <c r="BE96" s="4">
        <f t="shared" si="223"/>
        <v>1</v>
      </c>
    </row>
    <row r="97" spans="1:57">
      <c r="A97" s="27"/>
      <c r="B97" s="28" t="str">
        <f>fck</f>
        <v>Kaiserslautern</v>
      </c>
      <c r="C97" s="28" t="str">
        <f>ein</f>
        <v>Eintracht Frankfurt</v>
      </c>
      <c r="D97" s="29"/>
      <c r="E97" s="29" t="s">
        <v>6</v>
      </c>
      <c r="F97" s="29"/>
      <c r="G97" s="30">
        <f>[1]Ergebnis!D90</f>
        <v>-1</v>
      </c>
      <c r="H97" s="30" t="s">
        <v>6</v>
      </c>
      <c r="I97" s="30">
        <f>[1]Ergebnis!F90</f>
        <v>-1</v>
      </c>
      <c r="J97" s="1">
        <f t="shared" si="196"/>
        <v>0</v>
      </c>
      <c r="M97" s="27"/>
      <c r="N97" s="28" t="str">
        <f>fck</f>
        <v>Kaiserslautern</v>
      </c>
      <c r="O97" s="28" t="str">
        <f>scf</f>
        <v>SC Freiburg</v>
      </c>
      <c r="P97" s="29"/>
      <c r="Q97" s="29" t="s">
        <v>6</v>
      </c>
      <c r="R97" s="29"/>
      <c r="S97" s="30">
        <f>[1]Ergebnis!L90</f>
        <v>-1</v>
      </c>
      <c r="T97" s="30" t="s">
        <v>6</v>
      </c>
      <c r="U97" s="30">
        <f>[1]Ergebnis!N90</f>
        <v>-1</v>
      </c>
      <c r="V97" s="1">
        <f t="shared" si="197"/>
        <v>0</v>
      </c>
      <c r="Y97" s="3">
        <f t="shared" si="198"/>
        <v>0</v>
      </c>
      <c r="Z97" s="3">
        <f t="shared" si="199"/>
        <v>0</v>
      </c>
      <c r="AA97" s="3">
        <f t="shared" si="200"/>
        <v>0</v>
      </c>
      <c r="AB97" s="3">
        <f t="shared" si="201"/>
        <v>0</v>
      </c>
      <c r="AC97" s="4"/>
      <c r="AD97" s="4">
        <f t="shared" si="202"/>
        <v>0</v>
      </c>
      <c r="AE97" s="4">
        <f t="shared" si="203"/>
        <v>2</v>
      </c>
      <c r="AF97" s="4">
        <f t="shared" si="204"/>
        <v>0</v>
      </c>
      <c r="AG97" s="4">
        <f t="shared" si="205"/>
        <v>2</v>
      </c>
      <c r="AH97" s="4"/>
      <c r="AI97" s="4">
        <f t="shared" si="206"/>
        <v>0</v>
      </c>
      <c r="AJ97" s="4">
        <f t="shared" si="207"/>
        <v>2</v>
      </c>
      <c r="AK97" s="4">
        <f t="shared" si="208"/>
        <v>0</v>
      </c>
      <c r="AL97" s="4">
        <f t="shared" si="209"/>
        <v>2</v>
      </c>
      <c r="AM97" s="4"/>
      <c r="AN97" s="4">
        <f t="shared" si="210"/>
        <v>1</v>
      </c>
      <c r="AP97" s="3">
        <f t="shared" si="211"/>
        <v>0</v>
      </c>
      <c r="AQ97" s="3">
        <f t="shared" si="212"/>
        <v>0</v>
      </c>
      <c r="AR97" s="3">
        <f t="shared" si="213"/>
        <v>0</v>
      </c>
      <c r="AS97" s="3">
        <f t="shared" si="214"/>
        <v>0</v>
      </c>
      <c r="AT97" s="4"/>
      <c r="AU97" s="4">
        <f t="shared" si="215"/>
        <v>0</v>
      </c>
      <c r="AV97" s="4">
        <f t="shared" si="216"/>
        <v>2</v>
      </c>
      <c r="AW97" s="4">
        <f t="shared" si="217"/>
        <v>0</v>
      </c>
      <c r="AX97" s="4">
        <f t="shared" si="218"/>
        <v>2</v>
      </c>
      <c r="AY97" s="4"/>
      <c r="AZ97" s="4">
        <f t="shared" si="219"/>
        <v>0</v>
      </c>
      <c r="BA97" s="4">
        <f t="shared" si="220"/>
        <v>2</v>
      </c>
      <c r="BB97" s="4">
        <f t="shared" si="221"/>
        <v>0</v>
      </c>
      <c r="BC97" s="4">
        <f t="shared" si="222"/>
        <v>2</v>
      </c>
      <c r="BD97" s="4"/>
      <c r="BE97" s="4">
        <f t="shared" si="223"/>
        <v>1</v>
      </c>
    </row>
    <row r="98" spans="1:57">
      <c r="A98" s="26"/>
      <c r="B98" s="23" t="str">
        <f>pau</f>
        <v>St. Pauli</v>
      </c>
      <c r="C98" s="23" t="str">
        <f>fcn</f>
        <v>1. FC Nürnberg</v>
      </c>
      <c r="D98" s="24"/>
      <c r="E98" s="24" t="s">
        <v>6</v>
      </c>
      <c r="F98" s="24"/>
      <c r="G98" s="25">
        <f>[1]Ergebnis!D91</f>
        <v>-1</v>
      </c>
      <c r="H98" s="25" t="s">
        <v>6</v>
      </c>
      <c r="I98" s="25">
        <f>[1]Ergebnis!F91</f>
        <v>-1</v>
      </c>
      <c r="J98" s="1">
        <f t="shared" si="196"/>
        <v>0</v>
      </c>
      <c r="M98" s="26"/>
      <c r="N98" s="23" t="str">
        <f>pau</f>
        <v>St. Pauli</v>
      </c>
      <c r="O98" s="23" t="str">
        <f>vfb</f>
        <v>VfB Stuttgart</v>
      </c>
      <c r="P98" s="24"/>
      <c r="Q98" s="24" t="s">
        <v>6</v>
      </c>
      <c r="R98" s="24"/>
      <c r="S98" s="25">
        <f>[1]Ergebnis!L91</f>
        <v>-1</v>
      </c>
      <c r="T98" s="25" t="s">
        <v>6</v>
      </c>
      <c r="U98" s="25">
        <f>[1]Ergebnis!N91</f>
        <v>-1</v>
      </c>
      <c r="V98" s="1">
        <f t="shared" si="197"/>
        <v>0</v>
      </c>
      <c r="Y98" s="3">
        <f t="shared" si="198"/>
        <v>0</v>
      </c>
      <c r="Z98" s="3">
        <f t="shared" si="199"/>
        <v>0</v>
      </c>
      <c r="AA98" s="3">
        <f t="shared" si="200"/>
        <v>0</v>
      </c>
      <c r="AB98" s="3">
        <f t="shared" si="201"/>
        <v>0</v>
      </c>
      <c r="AC98" s="4"/>
      <c r="AD98" s="4">
        <f t="shared" si="202"/>
        <v>0</v>
      </c>
      <c r="AE98" s="4">
        <f t="shared" si="203"/>
        <v>2</v>
      </c>
      <c r="AF98" s="4">
        <f t="shared" si="204"/>
        <v>0</v>
      </c>
      <c r="AG98" s="4">
        <f t="shared" si="205"/>
        <v>2</v>
      </c>
      <c r="AH98" s="4"/>
      <c r="AI98" s="4">
        <f t="shared" si="206"/>
        <v>0</v>
      </c>
      <c r="AJ98" s="4">
        <f t="shared" si="207"/>
        <v>2</v>
      </c>
      <c r="AK98" s="4">
        <f t="shared" si="208"/>
        <v>0</v>
      </c>
      <c r="AL98" s="4">
        <f t="shared" si="209"/>
        <v>2</v>
      </c>
      <c r="AM98" s="4"/>
      <c r="AN98" s="4">
        <f t="shared" si="210"/>
        <v>1</v>
      </c>
      <c r="AP98" s="3">
        <f t="shared" si="211"/>
        <v>0</v>
      </c>
      <c r="AQ98" s="3">
        <f t="shared" si="212"/>
        <v>0</v>
      </c>
      <c r="AR98" s="3">
        <f t="shared" si="213"/>
        <v>0</v>
      </c>
      <c r="AS98" s="3">
        <f t="shared" si="214"/>
        <v>0</v>
      </c>
      <c r="AT98" s="4"/>
      <c r="AU98" s="4">
        <f t="shared" si="215"/>
        <v>0</v>
      </c>
      <c r="AV98" s="4">
        <f t="shared" si="216"/>
        <v>2</v>
      </c>
      <c r="AW98" s="4">
        <f t="shared" si="217"/>
        <v>0</v>
      </c>
      <c r="AX98" s="4">
        <f t="shared" si="218"/>
        <v>2</v>
      </c>
      <c r="AY98" s="4"/>
      <c r="AZ98" s="4">
        <f t="shared" si="219"/>
        <v>0</v>
      </c>
      <c r="BA98" s="4">
        <f t="shared" si="220"/>
        <v>2</v>
      </c>
      <c r="BB98" s="4">
        <f t="shared" si="221"/>
        <v>0</v>
      </c>
      <c r="BC98" s="4">
        <f t="shared" si="222"/>
        <v>2</v>
      </c>
      <c r="BD98" s="4"/>
      <c r="BE98" s="4">
        <f t="shared" si="223"/>
        <v>1</v>
      </c>
    </row>
    <row r="99" spans="1:57">
      <c r="A99" s="67" t="s">
        <v>11</v>
      </c>
      <c r="B99" s="67"/>
      <c r="C99" s="67"/>
      <c r="D99" s="67"/>
      <c r="E99" s="67"/>
      <c r="F99" s="67"/>
      <c r="G99" s="67"/>
      <c r="H99" s="67"/>
      <c r="I99" s="67"/>
      <c r="J99" s="2">
        <f>SUM(J90:J98)</f>
        <v>0</v>
      </c>
      <c r="M99" s="67" t="s">
        <v>11</v>
      </c>
      <c r="N99" s="67"/>
      <c r="O99" s="67"/>
      <c r="P99" s="67"/>
      <c r="Q99" s="67"/>
      <c r="R99" s="67"/>
      <c r="S99" s="67"/>
      <c r="T99" s="67"/>
      <c r="U99" s="67"/>
      <c r="V99" s="2">
        <f>SUM(V90:V98)</f>
        <v>0</v>
      </c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</row>
    <row r="100" spans="1:57">
      <c r="A100" s="33"/>
      <c r="B100" s="34"/>
      <c r="C100" s="34"/>
      <c r="D100" s="4"/>
      <c r="E100" s="4"/>
      <c r="F100" s="4"/>
      <c r="G100" s="4"/>
      <c r="H100" s="4"/>
      <c r="I100" s="4"/>
      <c r="J100" s="4"/>
      <c r="M100" s="33"/>
      <c r="N100" s="34"/>
      <c r="O100" s="34"/>
      <c r="P100" s="4"/>
      <c r="Q100" s="4"/>
      <c r="R100" s="4"/>
      <c r="S100" s="4"/>
      <c r="T100" s="4"/>
      <c r="U100" s="4"/>
      <c r="V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</row>
    <row r="101" spans="1:57">
      <c r="A101" s="68" t="s">
        <v>34</v>
      </c>
      <c r="B101" s="68"/>
      <c r="C101" s="68"/>
      <c r="D101" s="69" t="s">
        <v>2</v>
      </c>
      <c r="E101" s="69"/>
      <c r="F101" s="69"/>
      <c r="G101" s="69" t="s">
        <v>3</v>
      </c>
      <c r="H101" s="69"/>
      <c r="I101" s="69"/>
      <c r="J101" s="21" t="s">
        <v>4</v>
      </c>
      <c r="M101" s="68" t="s">
        <v>35</v>
      </c>
      <c r="N101" s="68"/>
      <c r="O101" s="68"/>
      <c r="P101" s="69" t="s">
        <v>2</v>
      </c>
      <c r="Q101" s="69"/>
      <c r="R101" s="69"/>
      <c r="S101" s="69" t="s">
        <v>3</v>
      </c>
      <c r="T101" s="69"/>
      <c r="U101" s="69"/>
      <c r="V101" s="21" t="s">
        <v>4</v>
      </c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</row>
    <row r="102" spans="1:57">
      <c r="A102" s="26"/>
      <c r="B102" s="23" t="str">
        <f>lev</f>
        <v>Bayer Leverkusen</v>
      </c>
      <c r="C102" s="23" t="str">
        <f>mai</f>
        <v>Mainz 05</v>
      </c>
      <c r="D102" s="24"/>
      <c r="E102" s="24" t="s">
        <v>6</v>
      </c>
      <c r="F102" s="24"/>
      <c r="G102" s="25">
        <f>[1]Ergebnis!D94</f>
        <v>-1</v>
      </c>
      <c r="H102" s="25" t="s">
        <v>6</v>
      </c>
      <c r="I102" s="25">
        <f>[1]Ergebnis!F94</f>
        <v>-1</v>
      </c>
      <c r="J102" s="1">
        <f t="shared" ref="J102:J110" si="224">IF(G102+I102&lt;0,0,IF(AB102=3,3,IF(AB102=0,AN102,0)))</f>
        <v>0</v>
      </c>
      <c r="M102" s="26"/>
      <c r="N102" s="23" t="str">
        <f>lev</f>
        <v>Bayer Leverkusen</v>
      </c>
      <c r="O102" s="23" t="str">
        <f>sch</f>
        <v>Schalke 04</v>
      </c>
      <c r="P102" s="24"/>
      <c r="Q102" s="24" t="s">
        <v>6</v>
      </c>
      <c r="R102" s="24"/>
      <c r="S102" s="25">
        <f>[1]Ergebnis!L94</f>
        <v>-1</v>
      </c>
      <c r="T102" s="25" t="s">
        <v>6</v>
      </c>
      <c r="U102" s="25">
        <f>[1]Ergebnis!N94</f>
        <v>-1</v>
      </c>
      <c r="V102" s="1">
        <f t="shared" ref="V102:V110" si="225">IF(S102+U102&lt;0,0,IF(AS102=3,3,IF(AS102=0,BE102,0)))</f>
        <v>0</v>
      </c>
      <c r="Y102" s="3">
        <f t="shared" ref="Y102:Y110" si="226">IF(D102=G102,1,0)</f>
        <v>0</v>
      </c>
      <c r="Z102" s="3">
        <f t="shared" ref="Z102:Z110" si="227">IF(F102=I102,1,0)</f>
        <v>0</v>
      </c>
      <c r="AA102" s="3">
        <f t="shared" ref="AA102:AA110" si="228">Y102+Z102</f>
        <v>0</v>
      </c>
      <c r="AB102" s="3">
        <f t="shared" ref="AB102:AB110" si="229">IF(AA102=2,3,0)</f>
        <v>0</v>
      </c>
      <c r="AC102" s="4"/>
      <c r="AD102" s="4">
        <f t="shared" ref="AD102:AD110" si="230">IF(D102&gt;F102,1,0)</f>
        <v>0</v>
      </c>
      <c r="AE102" s="4">
        <f t="shared" ref="AE102:AE110" si="231">IF(D102=F102,2,0)</f>
        <v>2</v>
      </c>
      <c r="AF102" s="4">
        <f t="shared" ref="AF102:AF110" si="232">IF(D102&lt;F102,3,0)</f>
        <v>0</v>
      </c>
      <c r="AG102" s="4">
        <f t="shared" ref="AG102:AG110" si="233">AD102+AE102+AF102</f>
        <v>2</v>
      </c>
      <c r="AH102" s="4"/>
      <c r="AI102" s="4">
        <f t="shared" ref="AI102:AI110" si="234">IF(G102&gt;I102,1,0)</f>
        <v>0</v>
      </c>
      <c r="AJ102" s="4">
        <f t="shared" ref="AJ102:AJ110" si="235">IF(G102=I102,2,0)</f>
        <v>2</v>
      </c>
      <c r="AK102" s="4">
        <f t="shared" ref="AK102:AK110" si="236">IF(G102&lt;I102,3,0)</f>
        <v>0</v>
      </c>
      <c r="AL102" s="4">
        <f t="shared" ref="AL102:AL110" si="237">AI102+AJ102+AK102</f>
        <v>2</v>
      </c>
      <c r="AM102" s="4"/>
      <c r="AN102" s="4">
        <f t="shared" ref="AN102:AN110" si="238">IF(AG102=AL102,1,0)</f>
        <v>1</v>
      </c>
      <c r="AP102" s="3">
        <f t="shared" ref="AP102:AP110" si="239">IF(P102=S102,1,0)</f>
        <v>0</v>
      </c>
      <c r="AQ102" s="3">
        <f t="shared" ref="AQ102:AQ110" si="240">IF(R102=U102,1,0)</f>
        <v>0</v>
      </c>
      <c r="AR102" s="3">
        <f t="shared" ref="AR102:AR110" si="241">AP102+AQ102</f>
        <v>0</v>
      </c>
      <c r="AS102" s="3">
        <f t="shared" ref="AS102:AS110" si="242">IF(AR102=2,3,0)</f>
        <v>0</v>
      </c>
      <c r="AT102" s="4"/>
      <c r="AU102" s="4">
        <f t="shared" ref="AU102:AU110" si="243">IF(P102&gt;R102,1,0)</f>
        <v>0</v>
      </c>
      <c r="AV102" s="4">
        <f t="shared" ref="AV102:AV110" si="244">IF(P102=R102,2,0)</f>
        <v>2</v>
      </c>
      <c r="AW102" s="4">
        <f t="shared" ref="AW102:AW110" si="245">IF(P102&lt;R102,3,0)</f>
        <v>0</v>
      </c>
      <c r="AX102" s="4">
        <f t="shared" ref="AX102:AX110" si="246">AU102+AV102+AW102</f>
        <v>2</v>
      </c>
      <c r="AY102" s="4"/>
      <c r="AZ102" s="4">
        <f t="shared" ref="AZ102:AZ110" si="247">IF(S102&gt;U102,1,0)</f>
        <v>0</v>
      </c>
      <c r="BA102" s="4">
        <f t="shared" ref="BA102:BA110" si="248">IF(S102=U102,2,0)</f>
        <v>2</v>
      </c>
      <c r="BB102" s="4">
        <f t="shared" ref="BB102:BB110" si="249">IF(S102&lt;U102,3,0)</f>
        <v>0</v>
      </c>
      <c r="BC102" s="4">
        <f t="shared" ref="BC102:BC110" si="250">AZ102+BA102+BB102</f>
        <v>2</v>
      </c>
      <c r="BD102" s="4"/>
      <c r="BE102" s="4">
        <f t="shared" ref="BE102:BE110" si="251">IF(AX102=BC102,1,0)</f>
        <v>1</v>
      </c>
    </row>
    <row r="103" spans="1:57">
      <c r="A103" s="27"/>
      <c r="B103" s="28" t="str">
        <f>bvb</f>
        <v>Borussia Dortmund</v>
      </c>
      <c r="C103" s="28" t="str">
        <f>hoff</f>
        <v>1899 Hoffenheim</v>
      </c>
      <c r="D103" s="29"/>
      <c r="E103" s="29" t="s">
        <v>6</v>
      </c>
      <c r="F103" s="29"/>
      <c r="G103" s="30">
        <f>[1]Ergebnis!D95</f>
        <v>-1</v>
      </c>
      <c r="H103" s="30" t="s">
        <v>6</v>
      </c>
      <c r="I103" s="30">
        <f>[1]Ergebnis!F95</f>
        <v>-1</v>
      </c>
      <c r="J103" s="1">
        <f t="shared" si="224"/>
        <v>0</v>
      </c>
      <c r="M103" s="27"/>
      <c r="N103" s="28" t="str">
        <f>bvb</f>
        <v>Borussia Dortmund</v>
      </c>
      <c r="O103" s="28" t="str">
        <f>mai</f>
        <v>Mainz 05</v>
      </c>
      <c r="P103" s="29"/>
      <c r="Q103" s="29" t="s">
        <v>6</v>
      </c>
      <c r="R103" s="29"/>
      <c r="S103" s="30">
        <f>[1]Ergebnis!L95</f>
        <v>-1</v>
      </c>
      <c r="T103" s="30" t="s">
        <v>6</v>
      </c>
      <c r="U103" s="30">
        <f>[1]Ergebnis!N95</f>
        <v>-1</v>
      </c>
      <c r="V103" s="1">
        <f t="shared" si="225"/>
        <v>0</v>
      </c>
      <c r="Y103" s="3">
        <f t="shared" si="226"/>
        <v>0</v>
      </c>
      <c r="Z103" s="3">
        <f t="shared" si="227"/>
        <v>0</v>
      </c>
      <c r="AA103" s="3">
        <f t="shared" si="228"/>
        <v>0</v>
      </c>
      <c r="AB103" s="3">
        <f t="shared" si="229"/>
        <v>0</v>
      </c>
      <c r="AC103" s="4"/>
      <c r="AD103" s="4">
        <f t="shared" si="230"/>
        <v>0</v>
      </c>
      <c r="AE103" s="4">
        <f t="shared" si="231"/>
        <v>2</v>
      </c>
      <c r="AF103" s="4">
        <f t="shared" si="232"/>
        <v>0</v>
      </c>
      <c r="AG103" s="4">
        <f t="shared" si="233"/>
        <v>2</v>
      </c>
      <c r="AH103" s="4"/>
      <c r="AI103" s="4">
        <f t="shared" si="234"/>
        <v>0</v>
      </c>
      <c r="AJ103" s="4">
        <f t="shared" si="235"/>
        <v>2</v>
      </c>
      <c r="AK103" s="4">
        <f t="shared" si="236"/>
        <v>0</v>
      </c>
      <c r="AL103" s="4">
        <f t="shared" si="237"/>
        <v>2</v>
      </c>
      <c r="AM103" s="4"/>
      <c r="AN103" s="4">
        <f t="shared" si="238"/>
        <v>1</v>
      </c>
      <c r="AP103" s="3">
        <f t="shared" si="239"/>
        <v>0</v>
      </c>
      <c r="AQ103" s="3">
        <f t="shared" si="240"/>
        <v>0</v>
      </c>
      <c r="AR103" s="3">
        <f t="shared" si="241"/>
        <v>0</v>
      </c>
      <c r="AS103" s="3">
        <f t="shared" si="242"/>
        <v>0</v>
      </c>
      <c r="AT103" s="4"/>
      <c r="AU103" s="4">
        <f t="shared" si="243"/>
        <v>0</v>
      </c>
      <c r="AV103" s="4">
        <f t="shared" si="244"/>
        <v>2</v>
      </c>
      <c r="AW103" s="4">
        <f t="shared" si="245"/>
        <v>0</v>
      </c>
      <c r="AX103" s="4">
        <f t="shared" si="246"/>
        <v>2</v>
      </c>
      <c r="AY103" s="4"/>
      <c r="AZ103" s="4">
        <f t="shared" si="247"/>
        <v>0</v>
      </c>
      <c r="BA103" s="4">
        <f t="shared" si="248"/>
        <v>2</v>
      </c>
      <c r="BB103" s="4">
        <f t="shared" si="249"/>
        <v>0</v>
      </c>
      <c r="BC103" s="4">
        <f t="shared" si="250"/>
        <v>2</v>
      </c>
      <c r="BD103" s="4"/>
      <c r="BE103" s="4">
        <f t="shared" si="251"/>
        <v>1</v>
      </c>
    </row>
    <row r="104" spans="1:57">
      <c r="A104" s="26"/>
      <c r="B104" s="23" t="str">
        <f>vfb</f>
        <v>VfB Stuttgart</v>
      </c>
      <c r="C104" s="23" t="str">
        <f>pau</f>
        <v>St. Pauli</v>
      </c>
      <c r="D104" s="24"/>
      <c r="E104" s="24" t="s">
        <v>6</v>
      </c>
      <c r="F104" s="24"/>
      <c r="G104" s="25">
        <f>[1]Ergebnis!D96</f>
        <v>-1</v>
      </c>
      <c r="H104" s="25" t="s">
        <v>6</v>
      </c>
      <c r="I104" s="25">
        <f>[1]Ergebnis!F96</f>
        <v>-1</v>
      </c>
      <c r="J104" s="1">
        <f t="shared" si="224"/>
        <v>0</v>
      </c>
      <c r="M104" s="26"/>
      <c r="N104" s="23" t="str">
        <f>vfb</f>
        <v>VfB Stuttgart</v>
      </c>
      <c r="O104" s="23" t="str">
        <f>vfl</f>
        <v>VfL Wolfsburg</v>
      </c>
      <c r="P104" s="24"/>
      <c r="Q104" s="24" t="s">
        <v>6</v>
      </c>
      <c r="R104" s="24"/>
      <c r="S104" s="25">
        <f>[1]Ergebnis!L96</f>
        <v>-1</v>
      </c>
      <c r="T104" s="25" t="s">
        <v>6</v>
      </c>
      <c r="U104" s="25">
        <f>[1]Ergebnis!N96</f>
        <v>-1</v>
      </c>
      <c r="V104" s="1">
        <f t="shared" si="225"/>
        <v>0</v>
      </c>
      <c r="Y104" s="3">
        <f t="shared" si="226"/>
        <v>0</v>
      </c>
      <c r="Z104" s="3">
        <f t="shared" si="227"/>
        <v>0</v>
      </c>
      <c r="AA104" s="3">
        <f t="shared" si="228"/>
        <v>0</v>
      </c>
      <c r="AB104" s="3">
        <f t="shared" si="229"/>
        <v>0</v>
      </c>
      <c r="AC104" s="4"/>
      <c r="AD104" s="4">
        <f t="shared" si="230"/>
        <v>0</v>
      </c>
      <c r="AE104" s="4">
        <f t="shared" si="231"/>
        <v>2</v>
      </c>
      <c r="AF104" s="4">
        <f t="shared" si="232"/>
        <v>0</v>
      </c>
      <c r="AG104" s="4">
        <f t="shared" si="233"/>
        <v>2</v>
      </c>
      <c r="AH104" s="4"/>
      <c r="AI104" s="4">
        <f t="shared" si="234"/>
        <v>0</v>
      </c>
      <c r="AJ104" s="4">
        <f t="shared" si="235"/>
        <v>2</v>
      </c>
      <c r="AK104" s="4">
        <f t="shared" si="236"/>
        <v>0</v>
      </c>
      <c r="AL104" s="4">
        <f t="shared" si="237"/>
        <v>2</v>
      </c>
      <c r="AM104" s="4"/>
      <c r="AN104" s="4">
        <f t="shared" si="238"/>
        <v>1</v>
      </c>
      <c r="AP104" s="3">
        <f t="shared" si="239"/>
        <v>0</v>
      </c>
      <c r="AQ104" s="3">
        <f t="shared" si="240"/>
        <v>0</v>
      </c>
      <c r="AR104" s="3">
        <f t="shared" si="241"/>
        <v>0</v>
      </c>
      <c r="AS104" s="3">
        <f t="shared" si="242"/>
        <v>0</v>
      </c>
      <c r="AT104" s="4"/>
      <c r="AU104" s="4">
        <f t="shared" si="243"/>
        <v>0</v>
      </c>
      <c r="AV104" s="4">
        <f t="shared" si="244"/>
        <v>2</v>
      </c>
      <c r="AW104" s="4">
        <f t="shared" si="245"/>
        <v>0</v>
      </c>
      <c r="AX104" s="4">
        <f t="shared" si="246"/>
        <v>2</v>
      </c>
      <c r="AY104" s="4"/>
      <c r="AZ104" s="4">
        <f t="shared" si="247"/>
        <v>0</v>
      </c>
      <c r="BA104" s="4">
        <f t="shared" si="248"/>
        <v>2</v>
      </c>
      <c r="BB104" s="4">
        <f t="shared" si="249"/>
        <v>0</v>
      </c>
      <c r="BC104" s="4">
        <f t="shared" si="250"/>
        <v>2</v>
      </c>
      <c r="BD104" s="4"/>
      <c r="BE104" s="4">
        <f t="shared" si="251"/>
        <v>1</v>
      </c>
    </row>
    <row r="105" spans="1:57">
      <c r="A105" s="27"/>
      <c r="B105" s="28" t="str">
        <f>hsv</f>
        <v>Hamburger SV</v>
      </c>
      <c r="C105" s="28" t="str">
        <f>bay</f>
        <v>Bayern München</v>
      </c>
      <c r="D105" s="29"/>
      <c r="E105" s="29" t="s">
        <v>6</v>
      </c>
      <c r="F105" s="29"/>
      <c r="G105" s="30">
        <f>[1]Ergebnis!D97</f>
        <v>-1</v>
      </c>
      <c r="H105" s="30" t="s">
        <v>6</v>
      </c>
      <c r="I105" s="30">
        <f>[1]Ergebnis!F97</f>
        <v>-1</v>
      </c>
      <c r="J105" s="1">
        <f t="shared" si="224"/>
        <v>0</v>
      </c>
      <c r="M105" s="27"/>
      <c r="N105" s="28" t="str">
        <f>hsv</f>
        <v>Hamburger SV</v>
      </c>
      <c r="O105" s="28" t="str">
        <f>kö</f>
        <v>1. FC Köln</v>
      </c>
      <c r="P105" s="29"/>
      <c r="Q105" s="29" t="s">
        <v>6</v>
      </c>
      <c r="R105" s="29"/>
      <c r="S105" s="30">
        <f>[1]Ergebnis!L97</f>
        <v>-1</v>
      </c>
      <c r="T105" s="30" t="s">
        <v>6</v>
      </c>
      <c r="U105" s="30">
        <f>[1]Ergebnis!N97</f>
        <v>-1</v>
      </c>
      <c r="V105" s="1">
        <f t="shared" si="225"/>
        <v>0</v>
      </c>
      <c r="Y105" s="3">
        <f t="shared" si="226"/>
        <v>0</v>
      </c>
      <c r="Z105" s="3">
        <f t="shared" si="227"/>
        <v>0</v>
      </c>
      <c r="AA105" s="3">
        <f t="shared" si="228"/>
        <v>0</v>
      </c>
      <c r="AB105" s="3">
        <f t="shared" si="229"/>
        <v>0</v>
      </c>
      <c r="AC105" s="4"/>
      <c r="AD105" s="4">
        <f t="shared" si="230"/>
        <v>0</v>
      </c>
      <c r="AE105" s="4">
        <f t="shared" si="231"/>
        <v>2</v>
      </c>
      <c r="AF105" s="4">
        <f t="shared" si="232"/>
        <v>0</v>
      </c>
      <c r="AG105" s="4">
        <f t="shared" si="233"/>
        <v>2</v>
      </c>
      <c r="AH105" s="4"/>
      <c r="AI105" s="4">
        <f t="shared" si="234"/>
        <v>0</v>
      </c>
      <c r="AJ105" s="4">
        <f t="shared" si="235"/>
        <v>2</v>
      </c>
      <c r="AK105" s="4">
        <f t="shared" si="236"/>
        <v>0</v>
      </c>
      <c r="AL105" s="4">
        <f t="shared" si="237"/>
        <v>2</v>
      </c>
      <c r="AM105" s="4"/>
      <c r="AN105" s="4">
        <f t="shared" si="238"/>
        <v>1</v>
      </c>
      <c r="AP105" s="3">
        <f t="shared" si="239"/>
        <v>0</v>
      </c>
      <c r="AQ105" s="3">
        <f t="shared" si="240"/>
        <v>0</v>
      </c>
      <c r="AR105" s="3">
        <f t="shared" si="241"/>
        <v>0</v>
      </c>
      <c r="AS105" s="3">
        <f t="shared" si="242"/>
        <v>0</v>
      </c>
      <c r="AT105" s="4"/>
      <c r="AU105" s="4">
        <f t="shared" si="243"/>
        <v>0</v>
      </c>
      <c r="AV105" s="4">
        <f t="shared" si="244"/>
        <v>2</v>
      </c>
      <c r="AW105" s="4">
        <f t="shared" si="245"/>
        <v>0</v>
      </c>
      <c r="AX105" s="4">
        <f t="shared" si="246"/>
        <v>2</v>
      </c>
      <c r="AY105" s="4"/>
      <c r="AZ105" s="4">
        <f t="shared" si="247"/>
        <v>0</v>
      </c>
      <c r="BA105" s="4">
        <f t="shared" si="248"/>
        <v>2</v>
      </c>
      <c r="BB105" s="4">
        <f t="shared" si="249"/>
        <v>0</v>
      </c>
      <c r="BC105" s="4">
        <f t="shared" si="250"/>
        <v>2</v>
      </c>
      <c r="BD105" s="4"/>
      <c r="BE105" s="4">
        <f t="shared" si="251"/>
        <v>1</v>
      </c>
    </row>
    <row r="106" spans="1:57">
      <c r="A106" s="26"/>
      <c r="B106" s="23" t="str">
        <f>ein</f>
        <v>Eintracht Frankfurt</v>
      </c>
      <c r="C106" s="23" t="str">
        <f>sch</f>
        <v>Schalke 04</v>
      </c>
      <c r="D106" s="24"/>
      <c r="E106" s="24" t="s">
        <v>6</v>
      </c>
      <c r="F106" s="24"/>
      <c r="G106" s="25">
        <f>[1]Ergebnis!D98</f>
        <v>-1</v>
      </c>
      <c r="H106" s="25" t="s">
        <v>6</v>
      </c>
      <c r="I106" s="25">
        <f>[1]Ergebnis!F98</f>
        <v>-1</v>
      </c>
      <c r="J106" s="1">
        <f t="shared" si="224"/>
        <v>0</v>
      </c>
      <c r="M106" s="26"/>
      <c r="N106" s="23" t="str">
        <f>ein</f>
        <v>Eintracht Frankfurt</v>
      </c>
      <c r="O106" s="23" t="str">
        <f>pau</f>
        <v>St. Pauli</v>
      </c>
      <c r="P106" s="24"/>
      <c r="Q106" s="24" t="s">
        <v>6</v>
      </c>
      <c r="R106" s="24"/>
      <c r="S106" s="25">
        <f>[1]Ergebnis!L98</f>
        <v>-1</v>
      </c>
      <c r="T106" s="25" t="s">
        <v>6</v>
      </c>
      <c r="U106" s="25">
        <f>[1]Ergebnis!N98</f>
        <v>-1</v>
      </c>
      <c r="V106" s="1">
        <f t="shared" si="225"/>
        <v>0</v>
      </c>
      <c r="Y106" s="3">
        <f t="shared" si="226"/>
        <v>0</v>
      </c>
      <c r="Z106" s="3">
        <f t="shared" si="227"/>
        <v>0</v>
      </c>
      <c r="AA106" s="3">
        <f t="shared" si="228"/>
        <v>0</v>
      </c>
      <c r="AB106" s="3">
        <f t="shared" si="229"/>
        <v>0</v>
      </c>
      <c r="AC106" s="4"/>
      <c r="AD106" s="4">
        <f t="shared" si="230"/>
        <v>0</v>
      </c>
      <c r="AE106" s="4">
        <f t="shared" si="231"/>
        <v>2</v>
      </c>
      <c r="AF106" s="4">
        <f t="shared" si="232"/>
        <v>0</v>
      </c>
      <c r="AG106" s="4">
        <f t="shared" si="233"/>
        <v>2</v>
      </c>
      <c r="AH106" s="4"/>
      <c r="AI106" s="4">
        <f t="shared" si="234"/>
        <v>0</v>
      </c>
      <c r="AJ106" s="4">
        <f t="shared" si="235"/>
        <v>2</v>
      </c>
      <c r="AK106" s="4">
        <f t="shared" si="236"/>
        <v>0</v>
      </c>
      <c r="AL106" s="4">
        <f t="shared" si="237"/>
        <v>2</v>
      </c>
      <c r="AM106" s="4"/>
      <c r="AN106" s="4">
        <f t="shared" si="238"/>
        <v>1</v>
      </c>
      <c r="AP106" s="3">
        <f t="shared" si="239"/>
        <v>0</v>
      </c>
      <c r="AQ106" s="3">
        <f t="shared" si="240"/>
        <v>0</v>
      </c>
      <c r="AR106" s="3">
        <f t="shared" si="241"/>
        <v>0</v>
      </c>
      <c r="AS106" s="3">
        <f t="shared" si="242"/>
        <v>0</v>
      </c>
      <c r="AT106" s="4"/>
      <c r="AU106" s="4">
        <f t="shared" si="243"/>
        <v>0</v>
      </c>
      <c r="AV106" s="4">
        <f t="shared" si="244"/>
        <v>2</v>
      </c>
      <c r="AW106" s="4">
        <f t="shared" si="245"/>
        <v>0</v>
      </c>
      <c r="AX106" s="4">
        <f t="shared" si="246"/>
        <v>2</v>
      </c>
      <c r="AY106" s="4"/>
      <c r="AZ106" s="4">
        <f t="shared" si="247"/>
        <v>0</v>
      </c>
      <c r="BA106" s="4">
        <f t="shared" si="248"/>
        <v>2</v>
      </c>
      <c r="BB106" s="4">
        <f t="shared" si="249"/>
        <v>0</v>
      </c>
      <c r="BC106" s="4">
        <f t="shared" si="250"/>
        <v>2</v>
      </c>
      <c r="BD106" s="4"/>
      <c r="BE106" s="4">
        <f t="shared" si="251"/>
        <v>1</v>
      </c>
    </row>
    <row r="107" spans="1:57">
      <c r="A107" s="27"/>
      <c r="B107" s="28" t="str">
        <f>mgb</f>
        <v>Mönchengladbach</v>
      </c>
      <c r="C107" s="28" t="str">
        <f>wb</f>
        <v>Werder Bremen</v>
      </c>
      <c r="D107" s="29"/>
      <c r="E107" s="29" t="s">
        <v>6</v>
      </c>
      <c r="F107" s="29"/>
      <c r="G107" s="30">
        <f>[1]Ergebnis!D99</f>
        <v>-1</v>
      </c>
      <c r="H107" s="30" t="s">
        <v>6</v>
      </c>
      <c r="I107" s="30">
        <f>[1]Ergebnis!F99</f>
        <v>-1</v>
      </c>
      <c r="J107" s="1">
        <f t="shared" si="224"/>
        <v>0</v>
      </c>
      <c r="M107" s="27"/>
      <c r="N107" s="28" t="str">
        <f>mgb</f>
        <v>Mönchengladbach</v>
      </c>
      <c r="O107" s="28" t="str">
        <f>fck</f>
        <v>Kaiserslautern</v>
      </c>
      <c r="P107" s="29"/>
      <c r="Q107" s="29" t="s">
        <v>6</v>
      </c>
      <c r="R107" s="29"/>
      <c r="S107" s="30">
        <f>[1]Ergebnis!L99</f>
        <v>-1</v>
      </c>
      <c r="T107" s="30" t="s">
        <v>6</v>
      </c>
      <c r="U107" s="30">
        <f>[1]Ergebnis!N99</f>
        <v>-1</v>
      </c>
      <c r="V107" s="1">
        <f t="shared" si="225"/>
        <v>0</v>
      </c>
      <c r="Y107" s="3">
        <f t="shared" si="226"/>
        <v>0</v>
      </c>
      <c r="Z107" s="3">
        <f t="shared" si="227"/>
        <v>0</v>
      </c>
      <c r="AA107" s="3">
        <f t="shared" si="228"/>
        <v>0</v>
      </c>
      <c r="AB107" s="3">
        <f t="shared" si="229"/>
        <v>0</v>
      </c>
      <c r="AC107" s="4"/>
      <c r="AD107" s="4">
        <f t="shared" si="230"/>
        <v>0</v>
      </c>
      <c r="AE107" s="4">
        <f t="shared" si="231"/>
        <v>2</v>
      </c>
      <c r="AF107" s="4">
        <f t="shared" si="232"/>
        <v>0</v>
      </c>
      <c r="AG107" s="4">
        <f t="shared" si="233"/>
        <v>2</v>
      </c>
      <c r="AH107" s="4"/>
      <c r="AI107" s="4">
        <f t="shared" si="234"/>
        <v>0</v>
      </c>
      <c r="AJ107" s="4">
        <f t="shared" si="235"/>
        <v>2</v>
      </c>
      <c r="AK107" s="4">
        <f t="shared" si="236"/>
        <v>0</v>
      </c>
      <c r="AL107" s="4">
        <f t="shared" si="237"/>
        <v>2</v>
      </c>
      <c r="AM107" s="4"/>
      <c r="AN107" s="4">
        <f t="shared" si="238"/>
        <v>1</v>
      </c>
      <c r="AP107" s="3">
        <f t="shared" si="239"/>
        <v>0</v>
      </c>
      <c r="AQ107" s="3">
        <f t="shared" si="240"/>
        <v>0</v>
      </c>
      <c r="AR107" s="3">
        <f t="shared" si="241"/>
        <v>0</v>
      </c>
      <c r="AS107" s="3">
        <f t="shared" si="242"/>
        <v>0</v>
      </c>
      <c r="AT107" s="4"/>
      <c r="AU107" s="4">
        <f t="shared" si="243"/>
        <v>0</v>
      </c>
      <c r="AV107" s="4">
        <f t="shared" si="244"/>
        <v>2</v>
      </c>
      <c r="AW107" s="4">
        <f t="shared" si="245"/>
        <v>0</v>
      </c>
      <c r="AX107" s="4">
        <f t="shared" si="246"/>
        <v>2</v>
      </c>
      <c r="AY107" s="4"/>
      <c r="AZ107" s="4">
        <f t="shared" si="247"/>
        <v>0</v>
      </c>
      <c r="BA107" s="4">
        <f t="shared" si="248"/>
        <v>2</v>
      </c>
      <c r="BB107" s="4">
        <f t="shared" si="249"/>
        <v>0</v>
      </c>
      <c r="BC107" s="4">
        <f t="shared" si="250"/>
        <v>2</v>
      </c>
      <c r="BD107" s="4"/>
      <c r="BE107" s="4">
        <f t="shared" si="251"/>
        <v>1</v>
      </c>
    </row>
    <row r="108" spans="1:57">
      <c r="A108" s="26"/>
      <c r="B108" s="23" t="str">
        <f>scf</f>
        <v>SC Freiburg</v>
      </c>
      <c r="C108" s="23" t="str">
        <f>fck</f>
        <v>Kaiserslautern</v>
      </c>
      <c r="D108" s="24"/>
      <c r="E108" s="24" t="s">
        <v>6</v>
      </c>
      <c r="F108" s="24"/>
      <c r="G108" s="25">
        <f>[1]Ergebnis!D100</f>
        <v>-1</v>
      </c>
      <c r="H108" s="25" t="s">
        <v>6</v>
      </c>
      <c r="I108" s="25">
        <f>[1]Ergebnis!F100</f>
        <v>-1</v>
      </c>
      <c r="J108" s="1">
        <f t="shared" si="224"/>
        <v>0</v>
      </c>
      <c r="M108" s="26"/>
      <c r="N108" s="23" t="str">
        <f>scf</f>
        <v>SC Freiburg</v>
      </c>
      <c r="O108" s="23" t="str">
        <f>bay</f>
        <v>Bayern München</v>
      </c>
      <c r="P108" s="24"/>
      <c r="Q108" s="24" t="s">
        <v>6</v>
      </c>
      <c r="R108" s="24"/>
      <c r="S108" s="25">
        <f>[1]Ergebnis!L100</f>
        <v>-1</v>
      </c>
      <c r="T108" s="25" t="s">
        <v>6</v>
      </c>
      <c r="U108" s="25">
        <f>[1]Ergebnis!N100</f>
        <v>-1</v>
      </c>
      <c r="V108" s="1">
        <f t="shared" si="225"/>
        <v>0</v>
      </c>
      <c r="Y108" s="3">
        <f t="shared" si="226"/>
        <v>0</v>
      </c>
      <c r="Z108" s="3">
        <f t="shared" si="227"/>
        <v>0</v>
      </c>
      <c r="AA108" s="3">
        <f t="shared" si="228"/>
        <v>0</v>
      </c>
      <c r="AB108" s="3">
        <f t="shared" si="229"/>
        <v>0</v>
      </c>
      <c r="AC108" s="4"/>
      <c r="AD108" s="4">
        <f t="shared" si="230"/>
        <v>0</v>
      </c>
      <c r="AE108" s="4">
        <f t="shared" si="231"/>
        <v>2</v>
      </c>
      <c r="AF108" s="4">
        <f t="shared" si="232"/>
        <v>0</v>
      </c>
      <c r="AG108" s="4">
        <f t="shared" si="233"/>
        <v>2</v>
      </c>
      <c r="AH108" s="4"/>
      <c r="AI108" s="4">
        <f t="shared" si="234"/>
        <v>0</v>
      </c>
      <c r="AJ108" s="4">
        <f t="shared" si="235"/>
        <v>2</v>
      </c>
      <c r="AK108" s="4">
        <f t="shared" si="236"/>
        <v>0</v>
      </c>
      <c r="AL108" s="4">
        <f t="shared" si="237"/>
        <v>2</v>
      </c>
      <c r="AM108" s="4"/>
      <c r="AN108" s="4">
        <f t="shared" si="238"/>
        <v>1</v>
      </c>
      <c r="AP108" s="3">
        <f t="shared" si="239"/>
        <v>0</v>
      </c>
      <c r="AQ108" s="3">
        <f t="shared" si="240"/>
        <v>0</v>
      </c>
      <c r="AR108" s="3">
        <f t="shared" si="241"/>
        <v>0</v>
      </c>
      <c r="AS108" s="3">
        <f t="shared" si="242"/>
        <v>0</v>
      </c>
      <c r="AT108" s="4"/>
      <c r="AU108" s="4">
        <f t="shared" si="243"/>
        <v>0</v>
      </c>
      <c r="AV108" s="4">
        <f t="shared" si="244"/>
        <v>2</v>
      </c>
      <c r="AW108" s="4">
        <f t="shared" si="245"/>
        <v>0</v>
      </c>
      <c r="AX108" s="4">
        <f t="shared" si="246"/>
        <v>2</v>
      </c>
      <c r="AY108" s="4"/>
      <c r="AZ108" s="4">
        <f t="shared" si="247"/>
        <v>0</v>
      </c>
      <c r="BA108" s="4">
        <f t="shared" si="248"/>
        <v>2</v>
      </c>
      <c r="BB108" s="4">
        <f t="shared" si="249"/>
        <v>0</v>
      </c>
      <c r="BC108" s="4">
        <f t="shared" si="250"/>
        <v>2</v>
      </c>
      <c r="BD108" s="4"/>
      <c r="BE108" s="4">
        <f t="shared" si="251"/>
        <v>1</v>
      </c>
    </row>
    <row r="109" spans="1:57">
      <c r="A109" s="27"/>
      <c r="B109" s="28" t="str">
        <f>han</f>
        <v>Hannover 96</v>
      </c>
      <c r="C109" s="28" t="str">
        <f>kö</f>
        <v>1. FC Köln</v>
      </c>
      <c r="D109" s="29"/>
      <c r="E109" s="29" t="s">
        <v>6</v>
      </c>
      <c r="F109" s="29"/>
      <c r="G109" s="30">
        <f>[1]Ergebnis!D101</f>
        <v>-1</v>
      </c>
      <c r="H109" s="30" t="s">
        <v>6</v>
      </c>
      <c r="I109" s="30">
        <f>[1]Ergebnis!F101</f>
        <v>-1</v>
      </c>
      <c r="J109" s="1">
        <f t="shared" si="224"/>
        <v>0</v>
      </c>
      <c r="M109" s="27"/>
      <c r="N109" s="28" t="str">
        <f>han</f>
        <v>Hannover 96</v>
      </c>
      <c r="O109" s="28" t="str">
        <f>hoff</f>
        <v>1899 Hoffenheim</v>
      </c>
      <c r="P109" s="29"/>
      <c r="Q109" s="29" t="s">
        <v>6</v>
      </c>
      <c r="R109" s="29"/>
      <c r="S109" s="30">
        <f>[1]Ergebnis!L101</f>
        <v>-1</v>
      </c>
      <c r="T109" s="30" t="s">
        <v>6</v>
      </c>
      <c r="U109" s="30">
        <f>[1]Ergebnis!N101</f>
        <v>-1</v>
      </c>
      <c r="V109" s="1">
        <f t="shared" si="225"/>
        <v>0</v>
      </c>
      <c r="Y109" s="3">
        <f t="shared" si="226"/>
        <v>0</v>
      </c>
      <c r="Z109" s="3">
        <f t="shared" si="227"/>
        <v>0</v>
      </c>
      <c r="AA109" s="3">
        <f t="shared" si="228"/>
        <v>0</v>
      </c>
      <c r="AB109" s="3">
        <f t="shared" si="229"/>
        <v>0</v>
      </c>
      <c r="AC109" s="4"/>
      <c r="AD109" s="4">
        <f t="shared" si="230"/>
        <v>0</v>
      </c>
      <c r="AE109" s="4">
        <f t="shared" si="231"/>
        <v>2</v>
      </c>
      <c r="AF109" s="4">
        <f t="shared" si="232"/>
        <v>0</v>
      </c>
      <c r="AG109" s="4">
        <f t="shared" si="233"/>
        <v>2</v>
      </c>
      <c r="AH109" s="4"/>
      <c r="AI109" s="4">
        <f t="shared" si="234"/>
        <v>0</v>
      </c>
      <c r="AJ109" s="4">
        <f t="shared" si="235"/>
        <v>2</v>
      </c>
      <c r="AK109" s="4">
        <f t="shared" si="236"/>
        <v>0</v>
      </c>
      <c r="AL109" s="4">
        <f t="shared" si="237"/>
        <v>2</v>
      </c>
      <c r="AM109" s="4"/>
      <c r="AN109" s="4">
        <f t="shared" si="238"/>
        <v>1</v>
      </c>
      <c r="AP109" s="3">
        <f t="shared" si="239"/>
        <v>0</v>
      </c>
      <c r="AQ109" s="3">
        <f t="shared" si="240"/>
        <v>0</v>
      </c>
      <c r="AR109" s="3">
        <f t="shared" si="241"/>
        <v>0</v>
      </c>
      <c r="AS109" s="3">
        <f t="shared" si="242"/>
        <v>0</v>
      </c>
      <c r="AT109" s="4"/>
      <c r="AU109" s="4">
        <f t="shared" si="243"/>
        <v>0</v>
      </c>
      <c r="AV109" s="4">
        <f t="shared" si="244"/>
        <v>2</v>
      </c>
      <c r="AW109" s="4">
        <f t="shared" si="245"/>
        <v>0</v>
      </c>
      <c r="AX109" s="4">
        <f t="shared" si="246"/>
        <v>2</v>
      </c>
      <c r="AY109" s="4"/>
      <c r="AZ109" s="4">
        <f t="shared" si="247"/>
        <v>0</v>
      </c>
      <c r="BA109" s="4">
        <f t="shared" si="248"/>
        <v>2</v>
      </c>
      <c r="BB109" s="4">
        <f t="shared" si="249"/>
        <v>0</v>
      </c>
      <c r="BC109" s="4">
        <f t="shared" si="250"/>
        <v>2</v>
      </c>
      <c r="BD109" s="4"/>
      <c r="BE109" s="4">
        <f t="shared" si="251"/>
        <v>1</v>
      </c>
    </row>
    <row r="110" spans="1:57">
      <c r="A110" s="26"/>
      <c r="B110" s="23" t="str">
        <f>fcn</f>
        <v>1. FC Nürnberg</v>
      </c>
      <c r="C110" s="23" t="str">
        <f>vfl</f>
        <v>VfL Wolfsburg</v>
      </c>
      <c r="D110" s="24"/>
      <c r="E110" s="24" t="s">
        <v>6</v>
      </c>
      <c r="F110" s="24"/>
      <c r="G110" s="25">
        <f>[1]Ergebnis!D102</f>
        <v>-1</v>
      </c>
      <c r="H110" s="25" t="s">
        <v>6</v>
      </c>
      <c r="I110" s="25">
        <f>[1]Ergebnis!F102</f>
        <v>-1</v>
      </c>
      <c r="J110" s="1">
        <f t="shared" si="224"/>
        <v>0</v>
      </c>
      <c r="M110" s="26"/>
      <c r="N110" s="23" t="str">
        <f>fcn</f>
        <v>1. FC Nürnberg</v>
      </c>
      <c r="O110" s="23" t="str">
        <f>wb</f>
        <v>Werder Bremen</v>
      </c>
      <c r="P110" s="24"/>
      <c r="Q110" s="24" t="s">
        <v>6</v>
      </c>
      <c r="R110" s="24"/>
      <c r="S110" s="25">
        <f>[1]Ergebnis!L102</f>
        <v>-1</v>
      </c>
      <c r="T110" s="25" t="s">
        <v>6</v>
      </c>
      <c r="U110" s="25">
        <f>[1]Ergebnis!N102</f>
        <v>-1</v>
      </c>
      <c r="V110" s="1">
        <f t="shared" si="225"/>
        <v>0</v>
      </c>
      <c r="Y110" s="3">
        <f t="shared" si="226"/>
        <v>0</v>
      </c>
      <c r="Z110" s="3">
        <f t="shared" si="227"/>
        <v>0</v>
      </c>
      <c r="AA110" s="3">
        <f t="shared" si="228"/>
        <v>0</v>
      </c>
      <c r="AB110" s="3">
        <f t="shared" si="229"/>
        <v>0</v>
      </c>
      <c r="AC110" s="4"/>
      <c r="AD110" s="4">
        <f t="shared" si="230"/>
        <v>0</v>
      </c>
      <c r="AE110" s="4">
        <f t="shared" si="231"/>
        <v>2</v>
      </c>
      <c r="AF110" s="4">
        <f t="shared" si="232"/>
        <v>0</v>
      </c>
      <c r="AG110" s="4">
        <f t="shared" si="233"/>
        <v>2</v>
      </c>
      <c r="AH110" s="4"/>
      <c r="AI110" s="4">
        <f t="shared" si="234"/>
        <v>0</v>
      </c>
      <c r="AJ110" s="4">
        <f t="shared" si="235"/>
        <v>2</v>
      </c>
      <c r="AK110" s="4">
        <f t="shared" si="236"/>
        <v>0</v>
      </c>
      <c r="AL110" s="4">
        <f t="shared" si="237"/>
        <v>2</v>
      </c>
      <c r="AM110" s="4"/>
      <c r="AN110" s="4">
        <f t="shared" si="238"/>
        <v>1</v>
      </c>
      <c r="AP110" s="3">
        <f t="shared" si="239"/>
        <v>0</v>
      </c>
      <c r="AQ110" s="3">
        <f t="shared" si="240"/>
        <v>0</v>
      </c>
      <c r="AR110" s="3">
        <f t="shared" si="241"/>
        <v>0</v>
      </c>
      <c r="AS110" s="3">
        <f t="shared" si="242"/>
        <v>0</v>
      </c>
      <c r="AT110" s="4"/>
      <c r="AU110" s="4">
        <f t="shared" si="243"/>
        <v>0</v>
      </c>
      <c r="AV110" s="4">
        <f t="shared" si="244"/>
        <v>2</v>
      </c>
      <c r="AW110" s="4">
        <f t="shared" si="245"/>
        <v>0</v>
      </c>
      <c r="AX110" s="4">
        <f t="shared" si="246"/>
        <v>2</v>
      </c>
      <c r="AY110" s="4"/>
      <c r="AZ110" s="4">
        <f t="shared" si="247"/>
        <v>0</v>
      </c>
      <c r="BA110" s="4">
        <f t="shared" si="248"/>
        <v>2</v>
      </c>
      <c r="BB110" s="4">
        <f t="shared" si="249"/>
        <v>0</v>
      </c>
      <c r="BC110" s="4">
        <f t="shared" si="250"/>
        <v>2</v>
      </c>
      <c r="BD110" s="4"/>
      <c r="BE110" s="4">
        <f t="shared" si="251"/>
        <v>1</v>
      </c>
    </row>
    <row r="111" spans="1:57">
      <c r="A111" s="67" t="s">
        <v>11</v>
      </c>
      <c r="B111" s="67"/>
      <c r="C111" s="67"/>
      <c r="D111" s="67"/>
      <c r="E111" s="67"/>
      <c r="F111" s="67"/>
      <c r="G111" s="67"/>
      <c r="H111" s="67"/>
      <c r="I111" s="67"/>
      <c r="J111" s="2">
        <f>SUM(J102:J110)</f>
        <v>0</v>
      </c>
      <c r="M111" s="67" t="s">
        <v>11</v>
      </c>
      <c r="N111" s="67"/>
      <c r="O111" s="67"/>
      <c r="P111" s="67"/>
      <c r="Q111" s="67"/>
      <c r="R111" s="67"/>
      <c r="S111" s="67"/>
      <c r="T111" s="67"/>
      <c r="U111" s="67"/>
      <c r="V111" s="2">
        <f>SUM(V102:V110)</f>
        <v>0</v>
      </c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</row>
    <row r="112" spans="1:57">
      <c r="A112" s="33"/>
      <c r="B112" s="34"/>
      <c r="C112" s="34"/>
      <c r="D112" s="4"/>
      <c r="E112" s="4"/>
      <c r="F112" s="4"/>
      <c r="G112" s="4"/>
      <c r="H112" s="4"/>
      <c r="I112" s="4"/>
      <c r="J112" s="4"/>
      <c r="M112" s="33"/>
      <c r="N112" s="34"/>
      <c r="O112" s="34"/>
      <c r="P112" s="4"/>
      <c r="Q112" s="4"/>
      <c r="R112" s="4"/>
      <c r="S112" s="4"/>
      <c r="T112" s="4"/>
      <c r="U112" s="4"/>
      <c r="V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</row>
    <row r="113" spans="1:57">
      <c r="A113" s="68" t="s">
        <v>36</v>
      </c>
      <c r="B113" s="68"/>
      <c r="C113" s="68"/>
      <c r="D113" s="69" t="s">
        <v>2</v>
      </c>
      <c r="E113" s="69"/>
      <c r="F113" s="69"/>
      <c r="G113" s="69" t="s">
        <v>3</v>
      </c>
      <c r="H113" s="69"/>
      <c r="I113" s="69"/>
      <c r="J113" s="21" t="s">
        <v>4</v>
      </c>
      <c r="M113" s="68" t="s">
        <v>37</v>
      </c>
      <c r="N113" s="68"/>
      <c r="O113" s="68"/>
      <c r="P113" s="69" t="s">
        <v>2</v>
      </c>
      <c r="Q113" s="69"/>
      <c r="R113" s="69"/>
      <c r="S113" s="69" t="s">
        <v>3</v>
      </c>
      <c r="T113" s="69"/>
      <c r="U113" s="69"/>
      <c r="V113" s="21" t="s">
        <v>4</v>
      </c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</row>
    <row r="114" spans="1:57">
      <c r="A114" s="26"/>
      <c r="B114" s="23" t="str">
        <f>bay</f>
        <v>Bayern München</v>
      </c>
      <c r="C114" s="23" t="str">
        <f>scf</f>
        <v>SC Freiburg</v>
      </c>
      <c r="D114" s="24"/>
      <c r="E114" s="24" t="s">
        <v>6</v>
      </c>
      <c r="F114" s="24"/>
      <c r="G114" s="25">
        <f>[1]Ergebnis!D105</f>
        <v>-1</v>
      </c>
      <c r="H114" s="25" t="s">
        <v>6</v>
      </c>
      <c r="I114" s="25">
        <f>[1]Ergebnis!F105</f>
        <v>-1</v>
      </c>
      <c r="J114" s="1">
        <f t="shared" ref="J114:J122" si="252">IF(G114+I114&lt;0,0,IF(AB114=3,3,IF(AB114=0,AN114,0)))</f>
        <v>0</v>
      </c>
      <c r="M114" s="26"/>
      <c r="N114" s="23" t="str">
        <f>bay</f>
        <v>Bayern München</v>
      </c>
      <c r="O114" s="23" t="str">
        <f>mgb</f>
        <v>Mönchengladbach</v>
      </c>
      <c r="P114" s="24"/>
      <c r="Q114" s="24" t="s">
        <v>6</v>
      </c>
      <c r="R114" s="24"/>
      <c r="S114" s="25">
        <f>[1]Ergebnis!L105</f>
        <v>-1</v>
      </c>
      <c r="T114" s="25" t="s">
        <v>6</v>
      </c>
      <c r="U114" s="25">
        <f>[1]Ergebnis!N105</f>
        <v>-1</v>
      </c>
      <c r="V114" s="1">
        <f t="shared" ref="V114:V122" si="253">IF(S114+U114&lt;0,0,IF(AS114=3,3,IF(AS114=0,BE114,0)))</f>
        <v>0</v>
      </c>
      <c r="Y114" s="3">
        <f t="shared" ref="Y114:Y122" si="254">IF(D114=G114,1,0)</f>
        <v>0</v>
      </c>
      <c r="Z114" s="3">
        <f t="shared" ref="Z114:Z122" si="255">IF(F114=I114,1,0)</f>
        <v>0</v>
      </c>
      <c r="AA114" s="3">
        <f t="shared" ref="AA114:AA122" si="256">Y114+Z114</f>
        <v>0</v>
      </c>
      <c r="AB114" s="3">
        <f t="shared" ref="AB114:AB122" si="257">IF(AA114=2,3,0)</f>
        <v>0</v>
      </c>
      <c r="AC114" s="4"/>
      <c r="AD114" s="4">
        <f t="shared" ref="AD114:AD122" si="258">IF(D114&gt;F114,1,0)</f>
        <v>0</v>
      </c>
      <c r="AE114" s="4">
        <f t="shared" ref="AE114:AE122" si="259">IF(D114=F114,2,0)</f>
        <v>2</v>
      </c>
      <c r="AF114" s="4">
        <f t="shared" ref="AF114:AF122" si="260">IF(D114&lt;F114,3,0)</f>
        <v>0</v>
      </c>
      <c r="AG114" s="4">
        <f t="shared" ref="AG114:AG122" si="261">AD114+AE114+AF114</f>
        <v>2</v>
      </c>
      <c r="AH114" s="4"/>
      <c r="AI114" s="4">
        <f t="shared" ref="AI114:AI122" si="262">IF(G114&gt;I114,1,0)</f>
        <v>0</v>
      </c>
      <c r="AJ114" s="4">
        <f t="shared" ref="AJ114:AJ122" si="263">IF(G114=I114,2,0)</f>
        <v>2</v>
      </c>
      <c r="AK114" s="4">
        <f t="shared" ref="AK114:AK122" si="264">IF(G114&lt;I114,3,0)</f>
        <v>0</v>
      </c>
      <c r="AL114" s="4">
        <f t="shared" ref="AL114:AL122" si="265">AI114+AJ114+AK114</f>
        <v>2</v>
      </c>
      <c r="AM114" s="4"/>
      <c r="AN114" s="4">
        <f t="shared" ref="AN114:AN122" si="266">IF(AG114=AL114,1,0)</f>
        <v>1</v>
      </c>
      <c r="AP114" s="3">
        <f t="shared" ref="AP114:AP122" si="267">IF(P114=S114,1,0)</f>
        <v>0</v>
      </c>
      <c r="AQ114" s="3">
        <f t="shared" ref="AQ114:AQ122" si="268">IF(R114=U114,1,0)</f>
        <v>0</v>
      </c>
      <c r="AR114" s="3">
        <f t="shared" ref="AR114:AR122" si="269">AP114+AQ114</f>
        <v>0</v>
      </c>
      <c r="AS114" s="3">
        <f t="shared" ref="AS114:AS122" si="270">IF(AR114=2,3,0)</f>
        <v>0</v>
      </c>
      <c r="AT114" s="4"/>
      <c r="AU114" s="4">
        <f t="shared" ref="AU114:AU122" si="271">IF(P114&gt;R114,1,0)</f>
        <v>0</v>
      </c>
      <c r="AV114" s="4">
        <f t="shared" ref="AV114:AV122" si="272">IF(P114=R114,2,0)</f>
        <v>2</v>
      </c>
      <c r="AW114" s="4">
        <f t="shared" ref="AW114:AW122" si="273">IF(P114&lt;R114,3,0)</f>
        <v>0</v>
      </c>
      <c r="AX114" s="4">
        <f t="shared" ref="AX114:AX122" si="274">AU114+AV114+AW114</f>
        <v>2</v>
      </c>
      <c r="AY114" s="4"/>
      <c r="AZ114" s="4">
        <f t="shared" ref="AZ114:AZ122" si="275">IF(S114&gt;U114,1,0)</f>
        <v>0</v>
      </c>
      <c r="BA114" s="4">
        <f t="shared" ref="BA114:BA122" si="276">IF(S114=U114,2,0)</f>
        <v>2</v>
      </c>
      <c r="BB114" s="4">
        <f t="shared" ref="BB114:BB122" si="277">IF(S114&lt;U114,3,0)</f>
        <v>0</v>
      </c>
      <c r="BC114" s="4">
        <f t="shared" ref="BC114:BC122" si="278">AZ114+BA114+BB114</f>
        <v>2</v>
      </c>
      <c r="BD114" s="4"/>
      <c r="BE114" s="4">
        <f t="shared" ref="BE114:BE122" si="279">IF(AX114=BC114,1,0)</f>
        <v>1</v>
      </c>
    </row>
    <row r="115" spans="1:57">
      <c r="A115" s="27"/>
      <c r="B115" s="28" t="str">
        <f>sch</f>
        <v>Schalke 04</v>
      </c>
      <c r="C115" s="28" t="str">
        <f>lev</f>
        <v>Bayer Leverkusen</v>
      </c>
      <c r="D115" s="29"/>
      <c r="E115" s="29" t="s">
        <v>6</v>
      </c>
      <c r="F115" s="29"/>
      <c r="G115" s="30">
        <f>[1]Ergebnis!D106</f>
        <v>-1</v>
      </c>
      <c r="H115" s="30" t="s">
        <v>6</v>
      </c>
      <c r="I115" s="30">
        <f>[1]Ergebnis!F106</f>
        <v>-1</v>
      </c>
      <c r="J115" s="1">
        <f t="shared" si="252"/>
        <v>0</v>
      </c>
      <c r="M115" s="27"/>
      <c r="N115" s="28" t="str">
        <f>wb</f>
        <v>Werder Bremen</v>
      </c>
      <c r="O115" s="28" t="str">
        <f>vfb</f>
        <v>VfB Stuttgart</v>
      </c>
      <c r="P115" s="29"/>
      <c r="Q115" s="29" t="s">
        <v>6</v>
      </c>
      <c r="R115" s="29"/>
      <c r="S115" s="30">
        <f>[1]Ergebnis!L106</f>
        <v>-1</v>
      </c>
      <c r="T115" s="30" t="s">
        <v>6</v>
      </c>
      <c r="U115" s="30">
        <f>[1]Ergebnis!N106</f>
        <v>-1</v>
      </c>
      <c r="V115" s="1">
        <f t="shared" si="253"/>
        <v>0</v>
      </c>
      <c r="Y115" s="3">
        <f t="shared" si="254"/>
        <v>0</v>
      </c>
      <c r="Z115" s="3">
        <f t="shared" si="255"/>
        <v>0</v>
      </c>
      <c r="AA115" s="3">
        <f t="shared" si="256"/>
        <v>0</v>
      </c>
      <c r="AB115" s="3">
        <f t="shared" si="257"/>
        <v>0</v>
      </c>
      <c r="AC115" s="4"/>
      <c r="AD115" s="4">
        <f t="shared" si="258"/>
        <v>0</v>
      </c>
      <c r="AE115" s="4">
        <f t="shared" si="259"/>
        <v>2</v>
      </c>
      <c r="AF115" s="4">
        <f t="shared" si="260"/>
        <v>0</v>
      </c>
      <c r="AG115" s="4">
        <f t="shared" si="261"/>
        <v>2</v>
      </c>
      <c r="AH115" s="4"/>
      <c r="AI115" s="4">
        <f t="shared" si="262"/>
        <v>0</v>
      </c>
      <c r="AJ115" s="4">
        <f t="shared" si="263"/>
        <v>2</v>
      </c>
      <c r="AK115" s="4">
        <f t="shared" si="264"/>
        <v>0</v>
      </c>
      <c r="AL115" s="4">
        <f t="shared" si="265"/>
        <v>2</v>
      </c>
      <c r="AM115" s="4"/>
      <c r="AN115" s="4">
        <f t="shared" si="266"/>
        <v>1</v>
      </c>
      <c r="AP115" s="3">
        <f t="shared" si="267"/>
        <v>0</v>
      </c>
      <c r="AQ115" s="3">
        <f t="shared" si="268"/>
        <v>0</v>
      </c>
      <c r="AR115" s="3">
        <f t="shared" si="269"/>
        <v>0</v>
      </c>
      <c r="AS115" s="3">
        <f t="shared" si="270"/>
        <v>0</v>
      </c>
      <c r="AT115" s="4"/>
      <c r="AU115" s="4">
        <f t="shared" si="271"/>
        <v>0</v>
      </c>
      <c r="AV115" s="4">
        <f t="shared" si="272"/>
        <v>2</v>
      </c>
      <c r="AW115" s="4">
        <f t="shared" si="273"/>
        <v>0</v>
      </c>
      <c r="AX115" s="4">
        <f t="shared" si="274"/>
        <v>2</v>
      </c>
      <c r="AY115" s="4"/>
      <c r="AZ115" s="4">
        <f t="shared" si="275"/>
        <v>0</v>
      </c>
      <c r="BA115" s="4">
        <f t="shared" si="276"/>
        <v>2</v>
      </c>
      <c r="BB115" s="4">
        <f t="shared" si="277"/>
        <v>0</v>
      </c>
      <c r="BC115" s="4">
        <f t="shared" si="278"/>
        <v>2</v>
      </c>
      <c r="BD115" s="4"/>
      <c r="BE115" s="4">
        <f t="shared" si="279"/>
        <v>1</v>
      </c>
    </row>
    <row r="116" spans="1:57">
      <c r="A116" s="26"/>
      <c r="B116" s="23" t="str">
        <f>wb</f>
        <v>Werder Bremen</v>
      </c>
      <c r="C116" s="23" t="str">
        <f>fcn</f>
        <v>1. FC Nürnberg</v>
      </c>
      <c r="D116" s="24"/>
      <c r="E116" s="24" t="s">
        <v>6</v>
      </c>
      <c r="F116" s="24"/>
      <c r="G116" s="25">
        <f>[1]Ergebnis!D107</f>
        <v>-1</v>
      </c>
      <c r="H116" s="25" t="s">
        <v>6</v>
      </c>
      <c r="I116" s="25">
        <f>[1]Ergebnis!F107</f>
        <v>-1</v>
      </c>
      <c r="J116" s="1">
        <f t="shared" si="252"/>
        <v>0</v>
      </c>
      <c r="M116" s="26"/>
      <c r="N116" s="23" t="str">
        <f>bvb</f>
        <v>Borussia Dortmund</v>
      </c>
      <c r="O116" s="23" t="str">
        <f>han</f>
        <v>Hannover 96</v>
      </c>
      <c r="P116" s="24"/>
      <c r="Q116" s="24" t="s">
        <v>6</v>
      </c>
      <c r="R116" s="24"/>
      <c r="S116" s="25">
        <f>[1]Ergebnis!L107</f>
        <v>-1</v>
      </c>
      <c r="T116" s="25" t="s">
        <v>6</v>
      </c>
      <c r="U116" s="25">
        <f>[1]Ergebnis!N107</f>
        <v>-1</v>
      </c>
      <c r="V116" s="1">
        <f t="shared" si="253"/>
        <v>0</v>
      </c>
      <c r="Y116" s="3">
        <f t="shared" si="254"/>
        <v>0</v>
      </c>
      <c r="Z116" s="3">
        <f t="shared" si="255"/>
        <v>0</v>
      </c>
      <c r="AA116" s="3">
        <f t="shared" si="256"/>
        <v>0</v>
      </c>
      <c r="AB116" s="3">
        <f t="shared" si="257"/>
        <v>0</v>
      </c>
      <c r="AC116" s="4"/>
      <c r="AD116" s="4">
        <f t="shared" si="258"/>
        <v>0</v>
      </c>
      <c r="AE116" s="4">
        <f t="shared" si="259"/>
        <v>2</v>
      </c>
      <c r="AF116" s="4">
        <f t="shared" si="260"/>
        <v>0</v>
      </c>
      <c r="AG116" s="4">
        <f t="shared" si="261"/>
        <v>2</v>
      </c>
      <c r="AH116" s="4"/>
      <c r="AI116" s="4">
        <f t="shared" si="262"/>
        <v>0</v>
      </c>
      <c r="AJ116" s="4">
        <f t="shared" si="263"/>
        <v>2</v>
      </c>
      <c r="AK116" s="4">
        <f t="shared" si="264"/>
        <v>0</v>
      </c>
      <c r="AL116" s="4">
        <f t="shared" si="265"/>
        <v>2</v>
      </c>
      <c r="AM116" s="4"/>
      <c r="AN116" s="4">
        <f t="shared" si="266"/>
        <v>1</v>
      </c>
      <c r="AP116" s="3">
        <f t="shared" si="267"/>
        <v>0</v>
      </c>
      <c r="AQ116" s="3">
        <f t="shared" si="268"/>
        <v>0</v>
      </c>
      <c r="AR116" s="3">
        <f t="shared" si="269"/>
        <v>0</v>
      </c>
      <c r="AS116" s="3">
        <f t="shared" si="270"/>
        <v>0</v>
      </c>
      <c r="AT116" s="4"/>
      <c r="AU116" s="4">
        <f t="shared" si="271"/>
        <v>0</v>
      </c>
      <c r="AV116" s="4">
        <f t="shared" si="272"/>
        <v>2</v>
      </c>
      <c r="AW116" s="4">
        <f t="shared" si="273"/>
        <v>0</v>
      </c>
      <c r="AX116" s="4">
        <f t="shared" si="274"/>
        <v>2</v>
      </c>
      <c r="AY116" s="4"/>
      <c r="AZ116" s="4">
        <f t="shared" si="275"/>
        <v>0</v>
      </c>
      <c r="BA116" s="4">
        <f t="shared" si="276"/>
        <v>2</v>
      </c>
      <c r="BB116" s="4">
        <f t="shared" si="277"/>
        <v>0</v>
      </c>
      <c r="BC116" s="4">
        <f t="shared" si="278"/>
        <v>2</v>
      </c>
      <c r="BD116" s="4"/>
      <c r="BE116" s="4">
        <f t="shared" si="279"/>
        <v>1</v>
      </c>
    </row>
    <row r="117" spans="1:57">
      <c r="A117" s="27"/>
      <c r="B117" s="28" t="str">
        <f>vfl</f>
        <v>VfL Wolfsburg</v>
      </c>
      <c r="C117" s="28" t="str">
        <f>vfb</f>
        <v>VfB Stuttgart</v>
      </c>
      <c r="D117" s="29"/>
      <c r="E117" s="29" t="s">
        <v>6</v>
      </c>
      <c r="F117" s="29"/>
      <c r="G117" s="30">
        <f>[1]Ergebnis!D108</f>
        <v>-1</v>
      </c>
      <c r="H117" s="30" t="s">
        <v>6</v>
      </c>
      <c r="I117" s="30">
        <f>[1]Ergebnis!F108</f>
        <v>-1</v>
      </c>
      <c r="J117" s="1">
        <f t="shared" si="252"/>
        <v>0</v>
      </c>
      <c r="M117" s="27"/>
      <c r="N117" s="28" t="str">
        <f>vfl</f>
        <v>VfL Wolfsburg</v>
      </c>
      <c r="O117" s="28" t="str">
        <f>ein</f>
        <v>Eintracht Frankfurt</v>
      </c>
      <c r="P117" s="29"/>
      <c r="Q117" s="29" t="s">
        <v>6</v>
      </c>
      <c r="R117" s="29"/>
      <c r="S117" s="30">
        <f>[1]Ergebnis!L108</f>
        <v>-1</v>
      </c>
      <c r="T117" s="30" t="s">
        <v>6</v>
      </c>
      <c r="U117" s="30">
        <f>[1]Ergebnis!N108</f>
        <v>-1</v>
      </c>
      <c r="V117" s="1">
        <f t="shared" si="253"/>
        <v>0</v>
      </c>
      <c r="Y117" s="3">
        <f t="shared" si="254"/>
        <v>0</v>
      </c>
      <c r="Z117" s="3">
        <f t="shared" si="255"/>
        <v>0</v>
      </c>
      <c r="AA117" s="3">
        <f t="shared" si="256"/>
        <v>0</v>
      </c>
      <c r="AB117" s="3">
        <f t="shared" si="257"/>
        <v>0</v>
      </c>
      <c r="AC117" s="4"/>
      <c r="AD117" s="4">
        <f t="shared" si="258"/>
        <v>0</v>
      </c>
      <c r="AE117" s="4">
        <f t="shared" si="259"/>
        <v>2</v>
      </c>
      <c r="AF117" s="4">
        <f t="shared" si="260"/>
        <v>0</v>
      </c>
      <c r="AG117" s="4">
        <f t="shared" si="261"/>
        <v>2</v>
      </c>
      <c r="AH117" s="4"/>
      <c r="AI117" s="4">
        <f t="shared" si="262"/>
        <v>0</v>
      </c>
      <c r="AJ117" s="4">
        <f t="shared" si="263"/>
        <v>2</v>
      </c>
      <c r="AK117" s="4">
        <f t="shared" si="264"/>
        <v>0</v>
      </c>
      <c r="AL117" s="4">
        <f t="shared" si="265"/>
        <v>2</v>
      </c>
      <c r="AM117" s="4"/>
      <c r="AN117" s="4">
        <f t="shared" si="266"/>
        <v>1</v>
      </c>
      <c r="AP117" s="3">
        <f t="shared" si="267"/>
        <v>0</v>
      </c>
      <c r="AQ117" s="3">
        <f t="shared" si="268"/>
        <v>0</v>
      </c>
      <c r="AR117" s="3">
        <f t="shared" si="269"/>
        <v>0</v>
      </c>
      <c r="AS117" s="3">
        <f t="shared" si="270"/>
        <v>0</v>
      </c>
      <c r="AT117" s="4"/>
      <c r="AU117" s="4">
        <f t="shared" si="271"/>
        <v>0</v>
      </c>
      <c r="AV117" s="4">
        <f t="shared" si="272"/>
        <v>2</v>
      </c>
      <c r="AW117" s="4">
        <f t="shared" si="273"/>
        <v>0</v>
      </c>
      <c r="AX117" s="4">
        <f t="shared" si="274"/>
        <v>2</v>
      </c>
      <c r="AY117" s="4"/>
      <c r="AZ117" s="4">
        <f t="shared" si="275"/>
        <v>0</v>
      </c>
      <c r="BA117" s="4">
        <f t="shared" si="276"/>
        <v>2</v>
      </c>
      <c r="BB117" s="4">
        <f t="shared" si="277"/>
        <v>0</v>
      </c>
      <c r="BC117" s="4">
        <f t="shared" si="278"/>
        <v>2</v>
      </c>
      <c r="BD117" s="4"/>
      <c r="BE117" s="4">
        <f t="shared" si="279"/>
        <v>1</v>
      </c>
    </row>
    <row r="118" spans="1:57">
      <c r="A118" s="26"/>
      <c r="B118" s="23" t="str">
        <f>mai</f>
        <v>Mainz 05</v>
      </c>
      <c r="C118" s="23" t="str">
        <f>bvb</f>
        <v>Borussia Dortmund</v>
      </c>
      <c r="D118" s="24"/>
      <c r="E118" s="24" t="s">
        <v>6</v>
      </c>
      <c r="F118" s="24"/>
      <c r="G118" s="25">
        <f>[1]Ergebnis!D109</f>
        <v>-1</v>
      </c>
      <c r="H118" s="25" t="s">
        <v>6</v>
      </c>
      <c r="I118" s="25">
        <f>[1]Ergebnis!F109</f>
        <v>-1</v>
      </c>
      <c r="J118" s="1">
        <f t="shared" si="252"/>
        <v>0</v>
      </c>
      <c r="M118" s="26"/>
      <c r="N118" s="23" t="str">
        <f>mai</f>
        <v>Mainz 05</v>
      </c>
      <c r="O118" s="23" t="str">
        <f>scf</f>
        <v>SC Freiburg</v>
      </c>
      <c r="P118" s="24"/>
      <c r="Q118" s="24" t="s">
        <v>6</v>
      </c>
      <c r="R118" s="24"/>
      <c r="S118" s="25">
        <f>[1]Ergebnis!L109</f>
        <v>-1</v>
      </c>
      <c r="T118" s="25" t="s">
        <v>6</v>
      </c>
      <c r="U118" s="25">
        <f>[1]Ergebnis!N109</f>
        <v>-1</v>
      </c>
      <c r="V118" s="1">
        <f t="shared" si="253"/>
        <v>0</v>
      </c>
      <c r="Y118" s="3">
        <f t="shared" si="254"/>
        <v>0</v>
      </c>
      <c r="Z118" s="3">
        <f t="shared" si="255"/>
        <v>0</v>
      </c>
      <c r="AA118" s="3">
        <f t="shared" si="256"/>
        <v>0</v>
      </c>
      <c r="AB118" s="3">
        <f t="shared" si="257"/>
        <v>0</v>
      </c>
      <c r="AC118" s="4"/>
      <c r="AD118" s="4">
        <f t="shared" si="258"/>
        <v>0</v>
      </c>
      <c r="AE118" s="4">
        <f t="shared" si="259"/>
        <v>2</v>
      </c>
      <c r="AF118" s="4">
        <f t="shared" si="260"/>
        <v>0</v>
      </c>
      <c r="AG118" s="4">
        <f t="shared" si="261"/>
        <v>2</v>
      </c>
      <c r="AH118" s="4"/>
      <c r="AI118" s="4">
        <f t="shared" si="262"/>
        <v>0</v>
      </c>
      <c r="AJ118" s="4">
        <f t="shared" si="263"/>
        <v>2</v>
      </c>
      <c r="AK118" s="4">
        <f t="shared" si="264"/>
        <v>0</v>
      </c>
      <c r="AL118" s="4">
        <f t="shared" si="265"/>
        <v>2</v>
      </c>
      <c r="AM118" s="4"/>
      <c r="AN118" s="4">
        <f t="shared" si="266"/>
        <v>1</v>
      </c>
      <c r="AP118" s="3">
        <f t="shared" si="267"/>
        <v>0</v>
      </c>
      <c r="AQ118" s="3">
        <f t="shared" si="268"/>
        <v>0</v>
      </c>
      <c r="AR118" s="3">
        <f t="shared" si="269"/>
        <v>0</v>
      </c>
      <c r="AS118" s="3">
        <f t="shared" si="270"/>
        <v>0</v>
      </c>
      <c r="AT118" s="4"/>
      <c r="AU118" s="4">
        <f t="shared" si="271"/>
        <v>0</v>
      </c>
      <c r="AV118" s="4">
        <f t="shared" si="272"/>
        <v>2</v>
      </c>
      <c r="AW118" s="4">
        <f t="shared" si="273"/>
        <v>0</v>
      </c>
      <c r="AX118" s="4">
        <f t="shared" si="274"/>
        <v>2</v>
      </c>
      <c r="AY118" s="4"/>
      <c r="AZ118" s="4">
        <f t="shared" si="275"/>
        <v>0</v>
      </c>
      <c r="BA118" s="4">
        <f t="shared" si="276"/>
        <v>2</v>
      </c>
      <c r="BB118" s="4">
        <f t="shared" si="277"/>
        <v>0</v>
      </c>
      <c r="BC118" s="4">
        <f t="shared" si="278"/>
        <v>2</v>
      </c>
      <c r="BD118" s="4"/>
      <c r="BE118" s="4">
        <f t="shared" si="279"/>
        <v>1</v>
      </c>
    </row>
    <row r="119" spans="1:57">
      <c r="A119" s="27"/>
      <c r="B119" s="28" t="str">
        <f>hoff</f>
        <v>1899 Hoffenheim</v>
      </c>
      <c r="C119" s="28" t="str">
        <f>han</f>
        <v>Hannover 96</v>
      </c>
      <c r="D119" s="29"/>
      <c r="E119" s="29" t="s">
        <v>6</v>
      </c>
      <c r="F119" s="29"/>
      <c r="G119" s="30">
        <f>[1]Ergebnis!D110</f>
        <v>-1</v>
      </c>
      <c r="H119" s="30" t="s">
        <v>6</v>
      </c>
      <c r="I119" s="30">
        <f>[1]Ergebnis!F110</f>
        <v>-1</v>
      </c>
      <c r="J119" s="1">
        <f t="shared" si="252"/>
        <v>0</v>
      </c>
      <c r="M119" s="27"/>
      <c r="N119" s="28" t="str">
        <f>hoff</f>
        <v>1899 Hoffenheim</v>
      </c>
      <c r="O119" s="28" t="str">
        <f>hsv</f>
        <v>Hamburger SV</v>
      </c>
      <c r="P119" s="29"/>
      <c r="Q119" s="29" t="s">
        <v>6</v>
      </c>
      <c r="R119" s="29"/>
      <c r="S119" s="30">
        <f>[1]Ergebnis!L110</f>
        <v>-1</v>
      </c>
      <c r="T119" s="30" t="s">
        <v>6</v>
      </c>
      <c r="U119" s="30">
        <f>[1]Ergebnis!N110</f>
        <v>-1</v>
      </c>
      <c r="V119" s="1">
        <f t="shared" si="253"/>
        <v>0</v>
      </c>
      <c r="Y119" s="3">
        <f t="shared" si="254"/>
        <v>0</v>
      </c>
      <c r="Z119" s="3">
        <f t="shared" si="255"/>
        <v>0</v>
      </c>
      <c r="AA119" s="3">
        <f t="shared" si="256"/>
        <v>0</v>
      </c>
      <c r="AB119" s="3">
        <f t="shared" si="257"/>
        <v>0</v>
      </c>
      <c r="AC119" s="4"/>
      <c r="AD119" s="4">
        <f t="shared" si="258"/>
        <v>0</v>
      </c>
      <c r="AE119" s="4">
        <f t="shared" si="259"/>
        <v>2</v>
      </c>
      <c r="AF119" s="4">
        <f t="shared" si="260"/>
        <v>0</v>
      </c>
      <c r="AG119" s="4">
        <f t="shared" si="261"/>
        <v>2</v>
      </c>
      <c r="AH119" s="4"/>
      <c r="AI119" s="4">
        <f t="shared" si="262"/>
        <v>0</v>
      </c>
      <c r="AJ119" s="4">
        <f t="shared" si="263"/>
        <v>2</v>
      </c>
      <c r="AK119" s="4">
        <f t="shared" si="264"/>
        <v>0</v>
      </c>
      <c r="AL119" s="4">
        <f t="shared" si="265"/>
        <v>2</v>
      </c>
      <c r="AM119" s="4"/>
      <c r="AN119" s="4">
        <f t="shared" si="266"/>
        <v>1</v>
      </c>
      <c r="AP119" s="3">
        <f t="shared" si="267"/>
        <v>0</v>
      </c>
      <c r="AQ119" s="3">
        <f t="shared" si="268"/>
        <v>0</v>
      </c>
      <c r="AR119" s="3">
        <f t="shared" si="269"/>
        <v>0</v>
      </c>
      <c r="AS119" s="3">
        <f t="shared" si="270"/>
        <v>0</v>
      </c>
      <c r="AT119" s="4"/>
      <c r="AU119" s="4">
        <f t="shared" si="271"/>
        <v>0</v>
      </c>
      <c r="AV119" s="4">
        <f t="shared" si="272"/>
        <v>2</v>
      </c>
      <c r="AW119" s="4">
        <f t="shared" si="273"/>
        <v>0</v>
      </c>
      <c r="AX119" s="4">
        <f t="shared" si="274"/>
        <v>2</v>
      </c>
      <c r="AY119" s="4"/>
      <c r="AZ119" s="4">
        <f t="shared" si="275"/>
        <v>0</v>
      </c>
      <c r="BA119" s="4">
        <f t="shared" si="276"/>
        <v>2</v>
      </c>
      <c r="BB119" s="4">
        <f t="shared" si="277"/>
        <v>0</v>
      </c>
      <c r="BC119" s="4">
        <f t="shared" si="278"/>
        <v>2</v>
      </c>
      <c r="BD119" s="4"/>
      <c r="BE119" s="4">
        <f t="shared" si="279"/>
        <v>1</v>
      </c>
    </row>
    <row r="120" spans="1:57">
      <c r="A120" s="26"/>
      <c r="B120" s="23" t="str">
        <f>kö</f>
        <v>1. FC Köln</v>
      </c>
      <c r="C120" s="23" t="str">
        <f>hsv</f>
        <v>Hamburger SV</v>
      </c>
      <c r="D120" s="24"/>
      <c r="E120" s="24" t="s">
        <v>6</v>
      </c>
      <c r="F120" s="24"/>
      <c r="G120" s="25">
        <f>[1]Ergebnis!D111</f>
        <v>-1</v>
      </c>
      <c r="H120" s="25" t="s">
        <v>6</v>
      </c>
      <c r="I120" s="25">
        <f>[1]Ergebnis!F111</f>
        <v>-1</v>
      </c>
      <c r="J120" s="1">
        <f t="shared" si="252"/>
        <v>0</v>
      </c>
      <c r="M120" s="26"/>
      <c r="N120" s="23" t="str">
        <f>kö</f>
        <v>1. FC Köln</v>
      </c>
      <c r="O120" s="23" t="str">
        <f>fcn</f>
        <v>1. FC Nürnberg</v>
      </c>
      <c r="P120" s="24"/>
      <c r="Q120" s="24" t="s">
        <v>6</v>
      </c>
      <c r="R120" s="24"/>
      <c r="S120" s="25">
        <f>[1]Ergebnis!L111</f>
        <v>-1</v>
      </c>
      <c r="T120" s="25" t="s">
        <v>6</v>
      </c>
      <c r="U120" s="25">
        <f>[1]Ergebnis!N111</f>
        <v>-1</v>
      </c>
      <c r="V120" s="1">
        <f t="shared" si="253"/>
        <v>0</v>
      </c>
      <c r="Y120" s="3">
        <f t="shared" si="254"/>
        <v>0</v>
      </c>
      <c r="Z120" s="3">
        <f t="shared" si="255"/>
        <v>0</v>
      </c>
      <c r="AA120" s="3">
        <f t="shared" si="256"/>
        <v>0</v>
      </c>
      <c r="AB120" s="3">
        <f t="shared" si="257"/>
        <v>0</v>
      </c>
      <c r="AC120" s="4"/>
      <c r="AD120" s="4">
        <f t="shared" si="258"/>
        <v>0</v>
      </c>
      <c r="AE120" s="4">
        <f t="shared" si="259"/>
        <v>2</v>
      </c>
      <c r="AF120" s="4">
        <f t="shared" si="260"/>
        <v>0</v>
      </c>
      <c r="AG120" s="4">
        <f t="shared" si="261"/>
        <v>2</v>
      </c>
      <c r="AH120" s="4"/>
      <c r="AI120" s="4">
        <f t="shared" si="262"/>
        <v>0</v>
      </c>
      <c r="AJ120" s="4">
        <f t="shared" si="263"/>
        <v>2</v>
      </c>
      <c r="AK120" s="4">
        <f t="shared" si="264"/>
        <v>0</v>
      </c>
      <c r="AL120" s="4">
        <f t="shared" si="265"/>
        <v>2</v>
      </c>
      <c r="AM120" s="4"/>
      <c r="AN120" s="4">
        <f t="shared" si="266"/>
        <v>1</v>
      </c>
      <c r="AP120" s="3">
        <f t="shared" si="267"/>
        <v>0</v>
      </c>
      <c r="AQ120" s="3">
        <f t="shared" si="268"/>
        <v>0</v>
      </c>
      <c r="AR120" s="3">
        <f t="shared" si="269"/>
        <v>0</v>
      </c>
      <c r="AS120" s="3">
        <f t="shared" si="270"/>
        <v>0</v>
      </c>
      <c r="AT120" s="4"/>
      <c r="AU120" s="4">
        <f t="shared" si="271"/>
        <v>0</v>
      </c>
      <c r="AV120" s="4">
        <f t="shared" si="272"/>
        <v>2</v>
      </c>
      <c r="AW120" s="4">
        <f t="shared" si="273"/>
        <v>0</v>
      </c>
      <c r="AX120" s="4">
        <f t="shared" si="274"/>
        <v>2</v>
      </c>
      <c r="AY120" s="4"/>
      <c r="AZ120" s="4">
        <f t="shared" si="275"/>
        <v>0</v>
      </c>
      <c r="BA120" s="4">
        <f t="shared" si="276"/>
        <v>2</v>
      </c>
      <c r="BB120" s="4">
        <f t="shared" si="277"/>
        <v>0</v>
      </c>
      <c r="BC120" s="4">
        <f t="shared" si="278"/>
        <v>2</v>
      </c>
      <c r="BD120" s="4"/>
      <c r="BE120" s="4">
        <f t="shared" si="279"/>
        <v>1</v>
      </c>
    </row>
    <row r="121" spans="1:57">
      <c r="A121" s="27"/>
      <c r="B121" s="28" t="str">
        <f>fck</f>
        <v>Kaiserslautern</v>
      </c>
      <c r="C121" s="28" t="str">
        <f>mgb</f>
        <v>Mönchengladbach</v>
      </c>
      <c r="D121" s="29"/>
      <c r="E121" s="29" t="s">
        <v>6</v>
      </c>
      <c r="F121" s="29"/>
      <c r="G121" s="30">
        <f>[1]Ergebnis!D112</f>
        <v>-1</v>
      </c>
      <c r="H121" s="30" t="s">
        <v>6</v>
      </c>
      <c r="I121" s="30">
        <f>[1]Ergebnis!F112</f>
        <v>-1</v>
      </c>
      <c r="J121" s="1">
        <f t="shared" si="252"/>
        <v>0</v>
      </c>
      <c r="M121" s="27"/>
      <c r="N121" s="28" t="str">
        <f>fck</f>
        <v>Kaiserslautern</v>
      </c>
      <c r="O121" s="28" t="str">
        <f>lev</f>
        <v>Bayer Leverkusen</v>
      </c>
      <c r="P121" s="29"/>
      <c r="Q121" s="29" t="s">
        <v>6</v>
      </c>
      <c r="R121" s="29"/>
      <c r="S121" s="30">
        <f>[1]Ergebnis!L112</f>
        <v>-1</v>
      </c>
      <c r="T121" s="30" t="s">
        <v>6</v>
      </c>
      <c r="U121" s="30">
        <f>[1]Ergebnis!N112</f>
        <v>-1</v>
      </c>
      <c r="V121" s="1">
        <f t="shared" si="253"/>
        <v>0</v>
      </c>
      <c r="Y121" s="3">
        <f t="shared" si="254"/>
        <v>0</v>
      </c>
      <c r="Z121" s="3">
        <f t="shared" si="255"/>
        <v>0</v>
      </c>
      <c r="AA121" s="3">
        <f t="shared" si="256"/>
        <v>0</v>
      </c>
      <c r="AB121" s="3">
        <f t="shared" si="257"/>
        <v>0</v>
      </c>
      <c r="AC121" s="4"/>
      <c r="AD121" s="4">
        <f t="shared" si="258"/>
        <v>0</v>
      </c>
      <c r="AE121" s="4">
        <f t="shared" si="259"/>
        <v>2</v>
      </c>
      <c r="AF121" s="4">
        <f t="shared" si="260"/>
        <v>0</v>
      </c>
      <c r="AG121" s="4">
        <f t="shared" si="261"/>
        <v>2</v>
      </c>
      <c r="AH121" s="4"/>
      <c r="AI121" s="4">
        <f t="shared" si="262"/>
        <v>0</v>
      </c>
      <c r="AJ121" s="4">
        <f t="shared" si="263"/>
        <v>2</v>
      </c>
      <c r="AK121" s="4">
        <f t="shared" si="264"/>
        <v>0</v>
      </c>
      <c r="AL121" s="4">
        <f t="shared" si="265"/>
        <v>2</v>
      </c>
      <c r="AM121" s="4"/>
      <c r="AN121" s="4">
        <f t="shared" si="266"/>
        <v>1</v>
      </c>
      <c r="AP121" s="3">
        <f t="shared" si="267"/>
        <v>0</v>
      </c>
      <c r="AQ121" s="3">
        <f t="shared" si="268"/>
        <v>0</v>
      </c>
      <c r="AR121" s="3">
        <f t="shared" si="269"/>
        <v>0</v>
      </c>
      <c r="AS121" s="3">
        <f t="shared" si="270"/>
        <v>0</v>
      </c>
      <c r="AT121" s="4"/>
      <c r="AU121" s="4">
        <f t="shared" si="271"/>
        <v>0</v>
      </c>
      <c r="AV121" s="4">
        <f t="shared" si="272"/>
        <v>2</v>
      </c>
      <c r="AW121" s="4">
        <f t="shared" si="273"/>
        <v>0</v>
      </c>
      <c r="AX121" s="4">
        <f t="shared" si="274"/>
        <v>2</v>
      </c>
      <c r="AY121" s="4"/>
      <c r="AZ121" s="4">
        <f t="shared" si="275"/>
        <v>0</v>
      </c>
      <c r="BA121" s="4">
        <f t="shared" si="276"/>
        <v>2</v>
      </c>
      <c r="BB121" s="4">
        <f t="shared" si="277"/>
        <v>0</v>
      </c>
      <c r="BC121" s="4">
        <f t="shared" si="278"/>
        <v>2</v>
      </c>
      <c r="BD121" s="4"/>
      <c r="BE121" s="4">
        <f t="shared" si="279"/>
        <v>1</v>
      </c>
    </row>
    <row r="122" spans="1:57">
      <c r="A122" s="26"/>
      <c r="B122" s="23" t="str">
        <f>pau</f>
        <v>St. Pauli</v>
      </c>
      <c r="C122" s="23" t="str">
        <f>ein</f>
        <v>Eintracht Frankfurt</v>
      </c>
      <c r="D122" s="24"/>
      <c r="E122" s="24" t="s">
        <v>6</v>
      </c>
      <c r="F122" s="24"/>
      <c r="G122" s="25">
        <f>[1]Ergebnis!D113</f>
        <v>-1</v>
      </c>
      <c r="H122" s="25" t="s">
        <v>6</v>
      </c>
      <c r="I122" s="25">
        <f>[1]Ergebnis!F113</f>
        <v>-1</v>
      </c>
      <c r="J122" s="1">
        <f t="shared" si="252"/>
        <v>0</v>
      </c>
      <c r="M122" s="26"/>
      <c r="N122" s="23" t="str">
        <f>pau</f>
        <v>St. Pauli</v>
      </c>
      <c r="O122" s="23" t="str">
        <f>sch</f>
        <v>Schalke 04</v>
      </c>
      <c r="P122" s="24"/>
      <c r="Q122" s="24" t="s">
        <v>6</v>
      </c>
      <c r="R122" s="24"/>
      <c r="S122" s="25">
        <f>[1]Ergebnis!L113</f>
        <v>-1</v>
      </c>
      <c r="T122" s="25" t="s">
        <v>6</v>
      </c>
      <c r="U122" s="25">
        <f>[1]Ergebnis!N113</f>
        <v>-1</v>
      </c>
      <c r="V122" s="1">
        <f t="shared" si="253"/>
        <v>0</v>
      </c>
      <c r="Y122" s="3">
        <f t="shared" si="254"/>
        <v>0</v>
      </c>
      <c r="Z122" s="3">
        <f t="shared" si="255"/>
        <v>0</v>
      </c>
      <c r="AA122" s="3">
        <f t="shared" si="256"/>
        <v>0</v>
      </c>
      <c r="AB122" s="3">
        <f t="shared" si="257"/>
        <v>0</v>
      </c>
      <c r="AC122" s="4"/>
      <c r="AD122" s="4">
        <f t="shared" si="258"/>
        <v>0</v>
      </c>
      <c r="AE122" s="4">
        <f t="shared" si="259"/>
        <v>2</v>
      </c>
      <c r="AF122" s="4">
        <f t="shared" si="260"/>
        <v>0</v>
      </c>
      <c r="AG122" s="4">
        <f t="shared" si="261"/>
        <v>2</v>
      </c>
      <c r="AH122" s="4"/>
      <c r="AI122" s="4">
        <f t="shared" si="262"/>
        <v>0</v>
      </c>
      <c r="AJ122" s="4">
        <f t="shared" si="263"/>
        <v>2</v>
      </c>
      <c r="AK122" s="4">
        <f t="shared" si="264"/>
        <v>0</v>
      </c>
      <c r="AL122" s="4">
        <f t="shared" si="265"/>
        <v>2</v>
      </c>
      <c r="AM122" s="4"/>
      <c r="AN122" s="4">
        <f t="shared" si="266"/>
        <v>1</v>
      </c>
      <c r="AP122" s="3">
        <f t="shared" si="267"/>
        <v>0</v>
      </c>
      <c r="AQ122" s="3">
        <f t="shared" si="268"/>
        <v>0</v>
      </c>
      <c r="AR122" s="3">
        <f t="shared" si="269"/>
        <v>0</v>
      </c>
      <c r="AS122" s="3">
        <f t="shared" si="270"/>
        <v>0</v>
      </c>
      <c r="AT122" s="4"/>
      <c r="AU122" s="4">
        <f t="shared" si="271"/>
        <v>0</v>
      </c>
      <c r="AV122" s="4">
        <f t="shared" si="272"/>
        <v>2</v>
      </c>
      <c r="AW122" s="4">
        <f t="shared" si="273"/>
        <v>0</v>
      </c>
      <c r="AX122" s="4">
        <f t="shared" si="274"/>
        <v>2</v>
      </c>
      <c r="AY122" s="4"/>
      <c r="AZ122" s="4">
        <f t="shared" si="275"/>
        <v>0</v>
      </c>
      <c r="BA122" s="4">
        <f t="shared" si="276"/>
        <v>2</v>
      </c>
      <c r="BB122" s="4">
        <f t="shared" si="277"/>
        <v>0</v>
      </c>
      <c r="BC122" s="4">
        <f t="shared" si="278"/>
        <v>2</v>
      </c>
      <c r="BD122" s="4"/>
      <c r="BE122" s="4">
        <f t="shared" si="279"/>
        <v>1</v>
      </c>
    </row>
    <row r="123" spans="1:57">
      <c r="A123" s="67" t="s">
        <v>11</v>
      </c>
      <c r="B123" s="67"/>
      <c r="C123" s="67"/>
      <c r="D123" s="67"/>
      <c r="E123" s="67"/>
      <c r="F123" s="67"/>
      <c r="G123" s="67"/>
      <c r="H123" s="67"/>
      <c r="I123" s="67"/>
      <c r="J123" s="2">
        <f>SUM(J114:J122)</f>
        <v>0</v>
      </c>
      <c r="M123" s="67" t="s">
        <v>11</v>
      </c>
      <c r="N123" s="67"/>
      <c r="O123" s="67"/>
      <c r="P123" s="67"/>
      <c r="Q123" s="67"/>
      <c r="R123" s="67"/>
      <c r="S123" s="67"/>
      <c r="T123" s="67"/>
      <c r="U123" s="67"/>
      <c r="V123" s="2">
        <f>SUM(V114:V122)</f>
        <v>0</v>
      </c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</row>
    <row r="124" spans="1:57">
      <c r="A124" s="33"/>
      <c r="B124" s="34"/>
      <c r="C124" s="34"/>
      <c r="D124" s="4"/>
      <c r="E124" s="4"/>
      <c r="F124" s="4"/>
      <c r="G124" s="4"/>
      <c r="H124" s="4"/>
      <c r="I124" s="4"/>
      <c r="J124" s="4"/>
      <c r="M124" s="33"/>
      <c r="N124" s="34"/>
      <c r="O124" s="34"/>
      <c r="P124" s="4"/>
      <c r="Q124" s="4"/>
      <c r="R124" s="4"/>
      <c r="S124" s="4"/>
      <c r="T124" s="4"/>
      <c r="U124" s="4"/>
      <c r="V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</row>
    <row r="125" spans="1:57">
      <c r="A125" s="68" t="s">
        <v>38</v>
      </c>
      <c r="B125" s="68"/>
      <c r="C125" s="68"/>
      <c r="D125" s="69" t="s">
        <v>2</v>
      </c>
      <c r="E125" s="69"/>
      <c r="F125" s="69"/>
      <c r="G125" s="69" t="s">
        <v>3</v>
      </c>
      <c r="H125" s="69"/>
      <c r="I125" s="69"/>
      <c r="J125" s="21" t="s">
        <v>4</v>
      </c>
      <c r="M125" s="68" t="s">
        <v>39</v>
      </c>
      <c r="N125" s="68"/>
      <c r="O125" s="68"/>
      <c r="P125" s="69" t="s">
        <v>2</v>
      </c>
      <c r="Q125" s="69"/>
      <c r="R125" s="69"/>
      <c r="S125" s="69" t="s">
        <v>3</v>
      </c>
      <c r="T125" s="69"/>
      <c r="U125" s="69"/>
      <c r="V125" s="21" t="s">
        <v>4</v>
      </c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</row>
    <row r="126" spans="1:57">
      <c r="A126" s="26"/>
      <c r="B126" s="23" t="str">
        <f>sch</f>
        <v>Schalke 04</v>
      </c>
      <c r="C126" s="23" t="str">
        <f>pau</f>
        <v>St. Pauli</v>
      </c>
      <c r="D126" s="24"/>
      <c r="E126" s="24" t="s">
        <v>6</v>
      </c>
      <c r="F126" s="24"/>
      <c r="G126" s="25">
        <f>[1]Ergebnis!D116</f>
        <v>-1</v>
      </c>
      <c r="H126" s="25" t="s">
        <v>6</v>
      </c>
      <c r="I126" s="25">
        <f>[1]Ergebnis!F116</f>
        <v>-1</v>
      </c>
      <c r="J126" s="1">
        <f t="shared" ref="J126:J134" si="280">IF(G126+I126&lt;0,0,IF(AB126=3,3,IF(AB126=0,AN126,0)))</f>
        <v>0</v>
      </c>
      <c r="M126" s="26"/>
      <c r="N126" s="23" t="str">
        <f>sch</f>
        <v>Schalke 04</v>
      </c>
      <c r="O126" s="23" t="str">
        <f>vfl</f>
        <v>VfL Wolfsburg</v>
      </c>
      <c r="P126" s="24"/>
      <c r="Q126" s="24" t="s">
        <v>6</v>
      </c>
      <c r="R126" s="24"/>
      <c r="S126" s="25">
        <f>[1]Ergebnis!L116</f>
        <v>-1</v>
      </c>
      <c r="T126" s="25" t="s">
        <v>6</v>
      </c>
      <c r="U126" s="25">
        <f>[1]Ergebnis!N116</f>
        <v>-1</v>
      </c>
      <c r="V126" s="1">
        <f t="shared" ref="V126:V134" si="281">IF(S126+U126&lt;0,0,IF(AS126=3,3,IF(AS126=0,BE126,0)))</f>
        <v>0</v>
      </c>
      <c r="Y126" s="3">
        <f t="shared" ref="Y126:Y134" si="282">IF(D126=G126,1,0)</f>
        <v>0</v>
      </c>
      <c r="Z126" s="3">
        <f t="shared" ref="Z126:Z134" si="283">IF(F126=I126,1,0)</f>
        <v>0</v>
      </c>
      <c r="AA126" s="3">
        <f t="shared" ref="AA126:AA134" si="284">Y126+Z126</f>
        <v>0</v>
      </c>
      <c r="AB126" s="3">
        <f t="shared" ref="AB126:AB134" si="285">IF(AA126=2,3,0)</f>
        <v>0</v>
      </c>
      <c r="AC126" s="4"/>
      <c r="AD126" s="4">
        <f t="shared" ref="AD126:AD134" si="286">IF(D126&gt;F126,1,0)</f>
        <v>0</v>
      </c>
      <c r="AE126" s="4">
        <f t="shared" ref="AE126:AE134" si="287">IF(D126=F126,2,0)</f>
        <v>2</v>
      </c>
      <c r="AF126" s="4">
        <f t="shared" ref="AF126:AF134" si="288">IF(D126&lt;F126,3,0)</f>
        <v>0</v>
      </c>
      <c r="AG126" s="4">
        <f t="shared" ref="AG126:AG134" si="289">AD126+AE126+AF126</f>
        <v>2</v>
      </c>
      <c r="AH126" s="4"/>
      <c r="AI126" s="4">
        <f t="shared" ref="AI126:AI134" si="290">IF(G126&gt;I126,1,0)</f>
        <v>0</v>
      </c>
      <c r="AJ126" s="4">
        <f t="shared" ref="AJ126:AJ134" si="291">IF(G126=I126,2,0)</f>
        <v>2</v>
      </c>
      <c r="AK126" s="4">
        <f t="shared" ref="AK126:AK134" si="292">IF(G126&lt;I126,3,0)</f>
        <v>0</v>
      </c>
      <c r="AL126" s="4">
        <f t="shared" ref="AL126:AL134" si="293">AI126+AJ126+AK126</f>
        <v>2</v>
      </c>
      <c r="AM126" s="4"/>
      <c r="AN126" s="4">
        <f t="shared" ref="AN126:AN134" si="294">IF(AG126=AL126,1,0)</f>
        <v>1</v>
      </c>
      <c r="AP126" s="3">
        <f t="shared" ref="AP126:AP134" si="295">IF(P126=S126,1,0)</f>
        <v>0</v>
      </c>
      <c r="AQ126" s="3">
        <f t="shared" ref="AQ126:AQ134" si="296">IF(R126=U126,1,0)</f>
        <v>0</v>
      </c>
      <c r="AR126" s="3">
        <f t="shared" ref="AR126:AR134" si="297">AP126+AQ126</f>
        <v>0</v>
      </c>
      <c r="AS126" s="3">
        <f t="shared" ref="AS126:AS134" si="298">IF(AR126=2,3,0)</f>
        <v>0</v>
      </c>
      <c r="AT126" s="4"/>
      <c r="AU126" s="4">
        <f t="shared" ref="AU126:AU134" si="299">IF(P126&gt;R126,1,0)</f>
        <v>0</v>
      </c>
      <c r="AV126" s="4">
        <f t="shared" ref="AV126:AV134" si="300">IF(P126=R126,2,0)</f>
        <v>2</v>
      </c>
      <c r="AW126" s="4">
        <f t="shared" ref="AW126:AW134" si="301">IF(P126&lt;R126,3,0)</f>
        <v>0</v>
      </c>
      <c r="AX126" s="4">
        <f t="shared" ref="AX126:AX134" si="302">AU126+AV126+AW126</f>
        <v>2</v>
      </c>
      <c r="AY126" s="4"/>
      <c r="AZ126" s="4">
        <f t="shared" ref="AZ126:AZ134" si="303">IF(S126&gt;U126,1,0)</f>
        <v>0</v>
      </c>
      <c r="BA126" s="4">
        <f t="shared" ref="BA126:BA134" si="304">IF(S126=U126,2,0)</f>
        <v>2</v>
      </c>
      <c r="BB126" s="4">
        <f t="shared" ref="BB126:BB134" si="305">IF(S126&lt;U126,3,0)</f>
        <v>0</v>
      </c>
      <c r="BC126" s="4">
        <f t="shared" ref="BC126:BC134" si="306">AZ126+BA126+BB126</f>
        <v>2</v>
      </c>
      <c r="BD126" s="4"/>
      <c r="BE126" s="4">
        <f t="shared" ref="BE126:BE134" si="307">IF(AX126=BC126,1,0)</f>
        <v>1</v>
      </c>
    </row>
    <row r="127" spans="1:57">
      <c r="A127" s="27"/>
      <c r="B127" s="28" t="str">
        <f>lev</f>
        <v>Bayer Leverkusen</v>
      </c>
      <c r="C127" s="28" t="str">
        <f>fck</f>
        <v>Kaiserslautern</v>
      </c>
      <c r="D127" s="29"/>
      <c r="E127" s="29" t="s">
        <v>6</v>
      </c>
      <c r="F127" s="29"/>
      <c r="G127" s="30">
        <f>[1]Ergebnis!D117</f>
        <v>-1</v>
      </c>
      <c r="H127" s="30" t="s">
        <v>6</v>
      </c>
      <c r="I127" s="30">
        <f>[1]Ergebnis!F117</f>
        <v>-1</v>
      </c>
      <c r="J127" s="1">
        <f t="shared" si="280"/>
        <v>0</v>
      </c>
      <c r="M127" s="27"/>
      <c r="N127" s="28" t="str">
        <f>lev</f>
        <v>Bayer Leverkusen</v>
      </c>
      <c r="O127" s="28" t="str">
        <f>pau</f>
        <v>St. Pauli</v>
      </c>
      <c r="P127" s="29"/>
      <c r="Q127" s="29" t="s">
        <v>6</v>
      </c>
      <c r="R127" s="29"/>
      <c r="S127" s="30">
        <f>[1]Ergebnis!L117</f>
        <v>-1</v>
      </c>
      <c r="T127" s="30" t="s">
        <v>6</v>
      </c>
      <c r="U127" s="30">
        <f>[1]Ergebnis!N117</f>
        <v>-1</v>
      </c>
      <c r="V127" s="1">
        <f t="shared" si="281"/>
        <v>0</v>
      </c>
      <c r="Y127" s="3">
        <f t="shared" si="282"/>
        <v>0</v>
      </c>
      <c r="Z127" s="3">
        <f t="shared" si="283"/>
        <v>0</v>
      </c>
      <c r="AA127" s="3">
        <f t="shared" si="284"/>
        <v>0</v>
      </c>
      <c r="AB127" s="3">
        <f t="shared" si="285"/>
        <v>0</v>
      </c>
      <c r="AC127" s="4"/>
      <c r="AD127" s="4">
        <f t="shared" si="286"/>
        <v>0</v>
      </c>
      <c r="AE127" s="4">
        <f t="shared" si="287"/>
        <v>2</v>
      </c>
      <c r="AF127" s="4">
        <f t="shared" si="288"/>
        <v>0</v>
      </c>
      <c r="AG127" s="4">
        <f t="shared" si="289"/>
        <v>2</v>
      </c>
      <c r="AH127" s="4"/>
      <c r="AI127" s="4">
        <f t="shared" si="290"/>
        <v>0</v>
      </c>
      <c r="AJ127" s="4">
        <f t="shared" si="291"/>
        <v>2</v>
      </c>
      <c r="AK127" s="4">
        <f t="shared" si="292"/>
        <v>0</v>
      </c>
      <c r="AL127" s="4">
        <f t="shared" si="293"/>
        <v>2</v>
      </c>
      <c r="AM127" s="4"/>
      <c r="AN127" s="4">
        <f t="shared" si="294"/>
        <v>1</v>
      </c>
      <c r="AP127" s="3">
        <f t="shared" si="295"/>
        <v>0</v>
      </c>
      <c r="AQ127" s="3">
        <f t="shared" si="296"/>
        <v>0</v>
      </c>
      <c r="AR127" s="3">
        <f t="shared" si="297"/>
        <v>0</v>
      </c>
      <c r="AS127" s="3">
        <f t="shared" si="298"/>
        <v>0</v>
      </c>
      <c r="AT127" s="4"/>
      <c r="AU127" s="4">
        <f t="shared" si="299"/>
        <v>0</v>
      </c>
      <c r="AV127" s="4">
        <f t="shared" si="300"/>
        <v>2</v>
      </c>
      <c r="AW127" s="4">
        <f t="shared" si="301"/>
        <v>0</v>
      </c>
      <c r="AX127" s="4">
        <f t="shared" si="302"/>
        <v>2</v>
      </c>
      <c r="AY127" s="4"/>
      <c r="AZ127" s="4">
        <f t="shared" si="303"/>
        <v>0</v>
      </c>
      <c r="BA127" s="4">
        <f t="shared" si="304"/>
        <v>2</v>
      </c>
      <c r="BB127" s="4">
        <f t="shared" si="305"/>
        <v>0</v>
      </c>
      <c r="BC127" s="4">
        <f t="shared" si="306"/>
        <v>2</v>
      </c>
      <c r="BD127" s="4"/>
      <c r="BE127" s="4">
        <f t="shared" si="307"/>
        <v>1</v>
      </c>
    </row>
    <row r="128" spans="1:57">
      <c r="A128" s="26"/>
      <c r="B128" s="23" t="str">
        <f>vfb</f>
        <v>VfB Stuttgart</v>
      </c>
      <c r="C128" s="23" t="str">
        <f>wb</f>
        <v>Werder Bremen</v>
      </c>
      <c r="D128" s="24"/>
      <c r="E128" s="24" t="s">
        <v>6</v>
      </c>
      <c r="F128" s="24"/>
      <c r="G128" s="25">
        <f>[1]Ergebnis!D118</f>
        <v>-1</v>
      </c>
      <c r="H128" s="25" t="s">
        <v>6</v>
      </c>
      <c r="I128" s="25">
        <f>[1]Ergebnis!F118</f>
        <v>-1</v>
      </c>
      <c r="J128" s="1">
        <f t="shared" si="280"/>
        <v>0</v>
      </c>
      <c r="M128" s="26"/>
      <c r="N128" s="23" t="str">
        <f>vfb</f>
        <v>VfB Stuttgart</v>
      </c>
      <c r="O128" s="23" t="str">
        <f>fck</f>
        <v>Kaiserslautern</v>
      </c>
      <c r="P128" s="24"/>
      <c r="Q128" s="24" t="s">
        <v>6</v>
      </c>
      <c r="R128" s="24"/>
      <c r="S128" s="25">
        <f>[1]Ergebnis!L118</f>
        <v>-1</v>
      </c>
      <c r="T128" s="25" t="s">
        <v>6</v>
      </c>
      <c r="U128" s="25">
        <f>[1]Ergebnis!N118</f>
        <v>-1</v>
      </c>
      <c r="V128" s="1">
        <f t="shared" si="281"/>
        <v>0</v>
      </c>
      <c r="Y128" s="3">
        <f t="shared" si="282"/>
        <v>0</v>
      </c>
      <c r="Z128" s="3">
        <f t="shared" si="283"/>
        <v>0</v>
      </c>
      <c r="AA128" s="3">
        <f t="shared" si="284"/>
        <v>0</v>
      </c>
      <c r="AB128" s="3">
        <f t="shared" si="285"/>
        <v>0</v>
      </c>
      <c r="AC128" s="4"/>
      <c r="AD128" s="4">
        <f t="shared" si="286"/>
        <v>0</v>
      </c>
      <c r="AE128" s="4">
        <f t="shared" si="287"/>
        <v>2</v>
      </c>
      <c r="AF128" s="4">
        <f t="shared" si="288"/>
        <v>0</v>
      </c>
      <c r="AG128" s="4">
        <f t="shared" si="289"/>
        <v>2</v>
      </c>
      <c r="AH128" s="4"/>
      <c r="AI128" s="4">
        <f t="shared" si="290"/>
        <v>0</v>
      </c>
      <c r="AJ128" s="4">
        <f t="shared" si="291"/>
        <v>2</v>
      </c>
      <c r="AK128" s="4">
        <f t="shared" si="292"/>
        <v>0</v>
      </c>
      <c r="AL128" s="4">
        <f t="shared" si="293"/>
        <v>2</v>
      </c>
      <c r="AM128" s="4"/>
      <c r="AN128" s="4">
        <f t="shared" si="294"/>
        <v>1</v>
      </c>
      <c r="AP128" s="3">
        <f t="shared" si="295"/>
        <v>0</v>
      </c>
      <c r="AQ128" s="3">
        <f t="shared" si="296"/>
        <v>0</v>
      </c>
      <c r="AR128" s="3">
        <f t="shared" si="297"/>
        <v>0</v>
      </c>
      <c r="AS128" s="3">
        <f t="shared" si="298"/>
        <v>0</v>
      </c>
      <c r="AT128" s="4"/>
      <c r="AU128" s="4">
        <f t="shared" si="299"/>
        <v>0</v>
      </c>
      <c r="AV128" s="4">
        <f t="shared" si="300"/>
        <v>2</v>
      </c>
      <c r="AW128" s="4">
        <f t="shared" si="301"/>
        <v>0</v>
      </c>
      <c r="AX128" s="4">
        <f t="shared" si="302"/>
        <v>2</v>
      </c>
      <c r="AY128" s="4"/>
      <c r="AZ128" s="4">
        <f t="shared" si="303"/>
        <v>0</v>
      </c>
      <c r="BA128" s="4">
        <f t="shared" si="304"/>
        <v>2</v>
      </c>
      <c r="BB128" s="4">
        <f t="shared" si="305"/>
        <v>0</v>
      </c>
      <c r="BC128" s="4">
        <f t="shared" si="306"/>
        <v>2</v>
      </c>
      <c r="BD128" s="4"/>
      <c r="BE128" s="4">
        <f t="shared" si="307"/>
        <v>1</v>
      </c>
    </row>
    <row r="129" spans="1:57">
      <c r="A129" s="27"/>
      <c r="B129" s="28" t="str">
        <f>hsv</f>
        <v>Hamburger SV</v>
      </c>
      <c r="C129" s="28" t="str">
        <f>hoff</f>
        <v>1899 Hoffenheim</v>
      </c>
      <c r="D129" s="29"/>
      <c r="E129" s="29" t="s">
        <v>6</v>
      </c>
      <c r="F129" s="29"/>
      <c r="G129" s="30">
        <f>[1]Ergebnis!D119</f>
        <v>-1</v>
      </c>
      <c r="H129" s="30" t="s">
        <v>6</v>
      </c>
      <c r="I129" s="30">
        <f>[1]Ergebnis!F119</f>
        <v>-1</v>
      </c>
      <c r="J129" s="1">
        <f t="shared" si="280"/>
        <v>0</v>
      </c>
      <c r="M129" s="27"/>
      <c r="N129" s="28" t="str">
        <f>hsv</f>
        <v>Hamburger SV</v>
      </c>
      <c r="O129" s="28" t="str">
        <f>bvb</f>
        <v>Borussia Dortmund</v>
      </c>
      <c r="P129" s="29"/>
      <c r="Q129" s="29" t="s">
        <v>6</v>
      </c>
      <c r="R129" s="29"/>
      <c r="S129" s="30">
        <f>[1]Ergebnis!L119</f>
        <v>-1</v>
      </c>
      <c r="T129" s="30" t="s">
        <v>6</v>
      </c>
      <c r="U129" s="30">
        <f>[1]Ergebnis!N119</f>
        <v>-1</v>
      </c>
      <c r="V129" s="1">
        <f t="shared" si="281"/>
        <v>0</v>
      </c>
      <c r="Y129" s="3">
        <f t="shared" si="282"/>
        <v>0</v>
      </c>
      <c r="Z129" s="3">
        <f t="shared" si="283"/>
        <v>0</v>
      </c>
      <c r="AA129" s="3">
        <f t="shared" si="284"/>
        <v>0</v>
      </c>
      <c r="AB129" s="3">
        <f t="shared" si="285"/>
        <v>0</v>
      </c>
      <c r="AC129" s="4"/>
      <c r="AD129" s="4">
        <f t="shared" si="286"/>
        <v>0</v>
      </c>
      <c r="AE129" s="4">
        <f t="shared" si="287"/>
        <v>2</v>
      </c>
      <c r="AF129" s="4">
        <f t="shared" si="288"/>
        <v>0</v>
      </c>
      <c r="AG129" s="4">
        <f t="shared" si="289"/>
        <v>2</v>
      </c>
      <c r="AH129" s="4"/>
      <c r="AI129" s="4">
        <f t="shared" si="290"/>
        <v>0</v>
      </c>
      <c r="AJ129" s="4">
        <f t="shared" si="291"/>
        <v>2</v>
      </c>
      <c r="AK129" s="4">
        <f t="shared" si="292"/>
        <v>0</v>
      </c>
      <c r="AL129" s="4">
        <f t="shared" si="293"/>
        <v>2</v>
      </c>
      <c r="AM129" s="4"/>
      <c r="AN129" s="4">
        <f t="shared" si="294"/>
        <v>1</v>
      </c>
      <c r="AP129" s="3">
        <f t="shared" si="295"/>
        <v>0</v>
      </c>
      <c r="AQ129" s="3">
        <f t="shared" si="296"/>
        <v>0</v>
      </c>
      <c r="AR129" s="3">
        <f t="shared" si="297"/>
        <v>0</v>
      </c>
      <c r="AS129" s="3">
        <f t="shared" si="298"/>
        <v>0</v>
      </c>
      <c r="AT129" s="4"/>
      <c r="AU129" s="4">
        <f t="shared" si="299"/>
        <v>0</v>
      </c>
      <c r="AV129" s="4">
        <f t="shared" si="300"/>
        <v>2</v>
      </c>
      <c r="AW129" s="4">
        <f t="shared" si="301"/>
        <v>0</v>
      </c>
      <c r="AX129" s="4">
        <f t="shared" si="302"/>
        <v>2</v>
      </c>
      <c r="AY129" s="4"/>
      <c r="AZ129" s="4">
        <f t="shared" si="303"/>
        <v>0</v>
      </c>
      <c r="BA129" s="4">
        <f t="shared" si="304"/>
        <v>2</v>
      </c>
      <c r="BB129" s="4">
        <f t="shared" si="305"/>
        <v>0</v>
      </c>
      <c r="BC129" s="4">
        <f t="shared" si="306"/>
        <v>2</v>
      </c>
      <c r="BD129" s="4"/>
      <c r="BE129" s="4">
        <f t="shared" si="307"/>
        <v>1</v>
      </c>
    </row>
    <row r="130" spans="1:57">
      <c r="A130" s="26"/>
      <c r="B130" s="23" t="str">
        <f>ein</f>
        <v>Eintracht Frankfurt</v>
      </c>
      <c r="C130" s="23" t="str">
        <f>vfl</f>
        <v>VfL Wolfsburg</v>
      </c>
      <c r="D130" s="24"/>
      <c r="E130" s="24" t="s">
        <v>6</v>
      </c>
      <c r="F130" s="24"/>
      <c r="G130" s="25">
        <f>[1]Ergebnis!D120</f>
        <v>-1</v>
      </c>
      <c r="H130" s="25" t="s">
        <v>6</v>
      </c>
      <c r="I130" s="25">
        <f>[1]Ergebnis!F120</f>
        <v>-1</v>
      </c>
      <c r="J130" s="1">
        <f t="shared" si="280"/>
        <v>0</v>
      </c>
      <c r="M130" s="26"/>
      <c r="N130" s="23" t="str">
        <f>ein</f>
        <v>Eintracht Frankfurt</v>
      </c>
      <c r="O130" s="23" t="str">
        <f>wb</f>
        <v>Werder Bremen</v>
      </c>
      <c r="P130" s="24"/>
      <c r="Q130" s="24" t="s">
        <v>6</v>
      </c>
      <c r="R130" s="24"/>
      <c r="S130" s="25">
        <f>[1]Ergebnis!L120</f>
        <v>-1</v>
      </c>
      <c r="T130" s="25" t="s">
        <v>6</v>
      </c>
      <c r="U130" s="25">
        <f>[1]Ergebnis!N120</f>
        <v>-1</v>
      </c>
      <c r="V130" s="1">
        <f t="shared" si="281"/>
        <v>0</v>
      </c>
      <c r="Y130" s="3">
        <f t="shared" si="282"/>
        <v>0</v>
      </c>
      <c r="Z130" s="3">
        <f t="shared" si="283"/>
        <v>0</v>
      </c>
      <c r="AA130" s="3">
        <f t="shared" si="284"/>
        <v>0</v>
      </c>
      <c r="AB130" s="3">
        <f t="shared" si="285"/>
        <v>0</v>
      </c>
      <c r="AC130" s="4"/>
      <c r="AD130" s="4">
        <f t="shared" si="286"/>
        <v>0</v>
      </c>
      <c r="AE130" s="4">
        <f t="shared" si="287"/>
        <v>2</v>
      </c>
      <c r="AF130" s="4">
        <f t="shared" si="288"/>
        <v>0</v>
      </c>
      <c r="AG130" s="4">
        <f t="shared" si="289"/>
        <v>2</v>
      </c>
      <c r="AH130" s="4"/>
      <c r="AI130" s="4">
        <f t="shared" si="290"/>
        <v>0</v>
      </c>
      <c r="AJ130" s="4">
        <f t="shared" si="291"/>
        <v>2</v>
      </c>
      <c r="AK130" s="4">
        <f t="shared" si="292"/>
        <v>0</v>
      </c>
      <c r="AL130" s="4">
        <f t="shared" si="293"/>
        <v>2</v>
      </c>
      <c r="AM130" s="4"/>
      <c r="AN130" s="4">
        <f t="shared" si="294"/>
        <v>1</v>
      </c>
      <c r="AP130" s="3">
        <f t="shared" si="295"/>
        <v>0</v>
      </c>
      <c r="AQ130" s="3">
        <f t="shared" si="296"/>
        <v>0</v>
      </c>
      <c r="AR130" s="3">
        <f t="shared" si="297"/>
        <v>0</v>
      </c>
      <c r="AS130" s="3">
        <f t="shared" si="298"/>
        <v>0</v>
      </c>
      <c r="AT130" s="4"/>
      <c r="AU130" s="4">
        <f t="shared" si="299"/>
        <v>0</v>
      </c>
      <c r="AV130" s="4">
        <f t="shared" si="300"/>
        <v>2</v>
      </c>
      <c r="AW130" s="4">
        <f t="shared" si="301"/>
        <v>0</v>
      </c>
      <c r="AX130" s="4">
        <f t="shared" si="302"/>
        <v>2</v>
      </c>
      <c r="AY130" s="4"/>
      <c r="AZ130" s="4">
        <f t="shared" si="303"/>
        <v>0</v>
      </c>
      <c r="BA130" s="4">
        <f t="shared" si="304"/>
        <v>2</v>
      </c>
      <c r="BB130" s="4">
        <f t="shared" si="305"/>
        <v>0</v>
      </c>
      <c r="BC130" s="4">
        <f t="shared" si="306"/>
        <v>2</v>
      </c>
      <c r="BD130" s="4"/>
      <c r="BE130" s="4">
        <f t="shared" si="307"/>
        <v>1</v>
      </c>
    </row>
    <row r="131" spans="1:57">
      <c r="A131" s="27"/>
      <c r="B131" s="28" t="str">
        <f>mgb</f>
        <v>Mönchengladbach</v>
      </c>
      <c r="C131" s="28" t="str">
        <f>bay</f>
        <v>Bayern München</v>
      </c>
      <c r="D131" s="29"/>
      <c r="E131" s="29" t="s">
        <v>6</v>
      </c>
      <c r="F131" s="29"/>
      <c r="G131" s="30">
        <f>[1]Ergebnis!D121</f>
        <v>-1</v>
      </c>
      <c r="H131" s="30" t="s">
        <v>6</v>
      </c>
      <c r="I131" s="30">
        <f>[1]Ergebnis!F121</f>
        <v>-1</v>
      </c>
      <c r="J131" s="1">
        <f t="shared" si="280"/>
        <v>0</v>
      </c>
      <c r="M131" s="27"/>
      <c r="N131" s="28" t="str">
        <f>mgb</f>
        <v>Mönchengladbach</v>
      </c>
      <c r="O131" s="28" t="str">
        <f>kö</f>
        <v>1. FC Köln</v>
      </c>
      <c r="P131" s="29"/>
      <c r="Q131" s="29" t="s">
        <v>6</v>
      </c>
      <c r="R131" s="29"/>
      <c r="S131" s="30">
        <f>[1]Ergebnis!L121</f>
        <v>-1</v>
      </c>
      <c r="T131" s="30" t="s">
        <v>6</v>
      </c>
      <c r="U131" s="30">
        <f>[1]Ergebnis!N121</f>
        <v>-1</v>
      </c>
      <c r="V131" s="1">
        <f t="shared" si="281"/>
        <v>0</v>
      </c>
      <c r="Y131" s="3">
        <f t="shared" si="282"/>
        <v>0</v>
      </c>
      <c r="Z131" s="3">
        <f t="shared" si="283"/>
        <v>0</v>
      </c>
      <c r="AA131" s="3">
        <f t="shared" si="284"/>
        <v>0</v>
      </c>
      <c r="AB131" s="3">
        <f t="shared" si="285"/>
        <v>0</v>
      </c>
      <c r="AC131" s="4"/>
      <c r="AD131" s="4">
        <f t="shared" si="286"/>
        <v>0</v>
      </c>
      <c r="AE131" s="4">
        <f t="shared" si="287"/>
        <v>2</v>
      </c>
      <c r="AF131" s="4">
        <f t="shared" si="288"/>
        <v>0</v>
      </c>
      <c r="AG131" s="4">
        <f t="shared" si="289"/>
        <v>2</v>
      </c>
      <c r="AH131" s="4"/>
      <c r="AI131" s="4">
        <f t="shared" si="290"/>
        <v>0</v>
      </c>
      <c r="AJ131" s="4">
        <f t="shared" si="291"/>
        <v>2</v>
      </c>
      <c r="AK131" s="4">
        <f t="shared" si="292"/>
        <v>0</v>
      </c>
      <c r="AL131" s="4">
        <f t="shared" si="293"/>
        <v>2</v>
      </c>
      <c r="AM131" s="4"/>
      <c r="AN131" s="4">
        <f t="shared" si="294"/>
        <v>1</v>
      </c>
      <c r="AP131" s="3">
        <f t="shared" si="295"/>
        <v>0</v>
      </c>
      <c r="AQ131" s="3">
        <f t="shared" si="296"/>
        <v>0</v>
      </c>
      <c r="AR131" s="3">
        <f t="shared" si="297"/>
        <v>0</v>
      </c>
      <c r="AS131" s="3">
        <f t="shared" si="298"/>
        <v>0</v>
      </c>
      <c r="AT131" s="4"/>
      <c r="AU131" s="4">
        <f t="shared" si="299"/>
        <v>0</v>
      </c>
      <c r="AV131" s="4">
        <f t="shared" si="300"/>
        <v>2</v>
      </c>
      <c r="AW131" s="4">
        <f t="shared" si="301"/>
        <v>0</v>
      </c>
      <c r="AX131" s="4">
        <f t="shared" si="302"/>
        <v>2</v>
      </c>
      <c r="AY131" s="4"/>
      <c r="AZ131" s="4">
        <f t="shared" si="303"/>
        <v>0</v>
      </c>
      <c r="BA131" s="4">
        <f t="shared" si="304"/>
        <v>2</v>
      </c>
      <c r="BB131" s="4">
        <f t="shared" si="305"/>
        <v>0</v>
      </c>
      <c r="BC131" s="4">
        <f t="shared" si="306"/>
        <v>2</v>
      </c>
      <c r="BD131" s="4"/>
      <c r="BE131" s="4">
        <f t="shared" si="307"/>
        <v>1</v>
      </c>
    </row>
    <row r="132" spans="1:57">
      <c r="A132" s="26"/>
      <c r="B132" s="23" t="str">
        <f>scf</f>
        <v>SC Freiburg</v>
      </c>
      <c r="C132" s="23" t="str">
        <f>mai</f>
        <v>Mainz 05</v>
      </c>
      <c r="D132" s="24"/>
      <c r="E132" s="24" t="s">
        <v>6</v>
      </c>
      <c r="F132" s="24"/>
      <c r="G132" s="25">
        <f>[1]Ergebnis!D122</f>
        <v>-1</v>
      </c>
      <c r="H132" s="25" t="s">
        <v>6</v>
      </c>
      <c r="I132" s="25">
        <f>[1]Ergebnis!F122</f>
        <v>-1</v>
      </c>
      <c r="J132" s="1">
        <f t="shared" si="280"/>
        <v>0</v>
      </c>
      <c r="M132" s="26"/>
      <c r="N132" s="23" t="str">
        <f>scf</f>
        <v>SC Freiburg</v>
      </c>
      <c r="O132" s="23" t="str">
        <f>hoff</f>
        <v>1899 Hoffenheim</v>
      </c>
      <c r="P132" s="24"/>
      <c r="Q132" s="24" t="s">
        <v>6</v>
      </c>
      <c r="R132" s="24"/>
      <c r="S132" s="25">
        <f>[1]Ergebnis!L122</f>
        <v>-1</v>
      </c>
      <c r="T132" s="25" t="s">
        <v>6</v>
      </c>
      <c r="U132" s="25">
        <f>[1]Ergebnis!N122</f>
        <v>-1</v>
      </c>
      <c r="V132" s="1">
        <f t="shared" si="281"/>
        <v>0</v>
      </c>
      <c r="Y132" s="3">
        <f t="shared" si="282"/>
        <v>0</v>
      </c>
      <c r="Z132" s="3">
        <f t="shared" si="283"/>
        <v>0</v>
      </c>
      <c r="AA132" s="3">
        <f t="shared" si="284"/>
        <v>0</v>
      </c>
      <c r="AB132" s="3">
        <f t="shared" si="285"/>
        <v>0</v>
      </c>
      <c r="AC132" s="4"/>
      <c r="AD132" s="4">
        <f t="shared" si="286"/>
        <v>0</v>
      </c>
      <c r="AE132" s="4">
        <f t="shared" si="287"/>
        <v>2</v>
      </c>
      <c r="AF132" s="4">
        <f t="shared" si="288"/>
        <v>0</v>
      </c>
      <c r="AG132" s="4">
        <f t="shared" si="289"/>
        <v>2</v>
      </c>
      <c r="AH132" s="4"/>
      <c r="AI132" s="4">
        <f t="shared" si="290"/>
        <v>0</v>
      </c>
      <c r="AJ132" s="4">
        <f t="shared" si="291"/>
        <v>2</v>
      </c>
      <c r="AK132" s="4">
        <f t="shared" si="292"/>
        <v>0</v>
      </c>
      <c r="AL132" s="4">
        <f t="shared" si="293"/>
        <v>2</v>
      </c>
      <c r="AM132" s="4"/>
      <c r="AN132" s="4">
        <f t="shared" si="294"/>
        <v>1</v>
      </c>
      <c r="AP132" s="3">
        <f t="shared" si="295"/>
        <v>0</v>
      </c>
      <c r="AQ132" s="3">
        <f t="shared" si="296"/>
        <v>0</v>
      </c>
      <c r="AR132" s="3">
        <f t="shared" si="297"/>
        <v>0</v>
      </c>
      <c r="AS132" s="3">
        <f t="shared" si="298"/>
        <v>0</v>
      </c>
      <c r="AT132" s="4"/>
      <c r="AU132" s="4">
        <f t="shared" si="299"/>
        <v>0</v>
      </c>
      <c r="AV132" s="4">
        <f t="shared" si="300"/>
        <v>2</v>
      </c>
      <c r="AW132" s="4">
        <f t="shared" si="301"/>
        <v>0</v>
      </c>
      <c r="AX132" s="4">
        <f t="shared" si="302"/>
        <v>2</v>
      </c>
      <c r="AY132" s="4"/>
      <c r="AZ132" s="4">
        <f t="shared" si="303"/>
        <v>0</v>
      </c>
      <c r="BA132" s="4">
        <f t="shared" si="304"/>
        <v>2</v>
      </c>
      <c r="BB132" s="4">
        <f t="shared" si="305"/>
        <v>0</v>
      </c>
      <c r="BC132" s="4">
        <f t="shared" si="306"/>
        <v>2</v>
      </c>
      <c r="BD132" s="4"/>
      <c r="BE132" s="4">
        <f t="shared" si="307"/>
        <v>1</v>
      </c>
    </row>
    <row r="133" spans="1:57">
      <c r="A133" s="27"/>
      <c r="B133" s="28" t="str">
        <f>han</f>
        <v>Hannover 96</v>
      </c>
      <c r="C133" s="28" t="str">
        <f>bvb</f>
        <v>Borussia Dortmund</v>
      </c>
      <c r="D133" s="29"/>
      <c r="E133" s="29" t="s">
        <v>6</v>
      </c>
      <c r="F133" s="29"/>
      <c r="G133" s="30">
        <f>[1]Ergebnis!D123</f>
        <v>-1</v>
      </c>
      <c r="H133" s="30" t="s">
        <v>6</v>
      </c>
      <c r="I133" s="30">
        <f>[1]Ergebnis!F123</f>
        <v>-1</v>
      </c>
      <c r="J133" s="1">
        <f t="shared" si="280"/>
        <v>0</v>
      </c>
      <c r="M133" s="27"/>
      <c r="N133" s="28" t="str">
        <f>han</f>
        <v>Hannover 96</v>
      </c>
      <c r="O133" s="28" t="str">
        <f>mai</f>
        <v>Mainz 05</v>
      </c>
      <c r="P133" s="29"/>
      <c r="Q133" s="29" t="s">
        <v>6</v>
      </c>
      <c r="R133" s="29"/>
      <c r="S133" s="30">
        <f>[1]Ergebnis!L123</f>
        <v>-1</v>
      </c>
      <c r="T133" s="30" t="s">
        <v>6</v>
      </c>
      <c r="U133" s="30">
        <f>[1]Ergebnis!N123</f>
        <v>-1</v>
      </c>
      <c r="V133" s="1">
        <f t="shared" si="281"/>
        <v>0</v>
      </c>
      <c r="Y133" s="3">
        <f t="shared" si="282"/>
        <v>0</v>
      </c>
      <c r="Z133" s="3">
        <f t="shared" si="283"/>
        <v>0</v>
      </c>
      <c r="AA133" s="3">
        <f t="shared" si="284"/>
        <v>0</v>
      </c>
      <c r="AB133" s="3">
        <f t="shared" si="285"/>
        <v>0</v>
      </c>
      <c r="AC133" s="4"/>
      <c r="AD133" s="4">
        <f t="shared" si="286"/>
        <v>0</v>
      </c>
      <c r="AE133" s="4">
        <f t="shared" si="287"/>
        <v>2</v>
      </c>
      <c r="AF133" s="4">
        <f t="shared" si="288"/>
        <v>0</v>
      </c>
      <c r="AG133" s="4">
        <f t="shared" si="289"/>
        <v>2</v>
      </c>
      <c r="AH133" s="4"/>
      <c r="AI133" s="4">
        <f t="shared" si="290"/>
        <v>0</v>
      </c>
      <c r="AJ133" s="4">
        <f t="shared" si="291"/>
        <v>2</v>
      </c>
      <c r="AK133" s="4">
        <f t="shared" si="292"/>
        <v>0</v>
      </c>
      <c r="AL133" s="4">
        <f t="shared" si="293"/>
        <v>2</v>
      </c>
      <c r="AM133" s="4"/>
      <c r="AN133" s="4">
        <f t="shared" si="294"/>
        <v>1</v>
      </c>
      <c r="AP133" s="3">
        <f t="shared" si="295"/>
        <v>0</v>
      </c>
      <c r="AQ133" s="3">
        <f t="shared" si="296"/>
        <v>0</v>
      </c>
      <c r="AR133" s="3">
        <f t="shared" si="297"/>
        <v>0</v>
      </c>
      <c r="AS133" s="3">
        <f t="shared" si="298"/>
        <v>0</v>
      </c>
      <c r="AT133" s="4"/>
      <c r="AU133" s="4">
        <f t="shared" si="299"/>
        <v>0</v>
      </c>
      <c r="AV133" s="4">
        <f t="shared" si="300"/>
        <v>2</v>
      </c>
      <c r="AW133" s="4">
        <f t="shared" si="301"/>
        <v>0</v>
      </c>
      <c r="AX133" s="4">
        <f t="shared" si="302"/>
        <v>2</v>
      </c>
      <c r="AY133" s="4"/>
      <c r="AZ133" s="4">
        <f t="shared" si="303"/>
        <v>0</v>
      </c>
      <c r="BA133" s="4">
        <f t="shared" si="304"/>
        <v>2</v>
      </c>
      <c r="BB133" s="4">
        <f t="shared" si="305"/>
        <v>0</v>
      </c>
      <c r="BC133" s="4">
        <f t="shared" si="306"/>
        <v>2</v>
      </c>
      <c r="BD133" s="4"/>
      <c r="BE133" s="4">
        <f t="shared" si="307"/>
        <v>1</v>
      </c>
    </row>
    <row r="134" spans="1:57">
      <c r="A134" s="26"/>
      <c r="B134" s="23" t="str">
        <f>fcn</f>
        <v>1. FC Nürnberg</v>
      </c>
      <c r="C134" s="23" t="str">
        <f>kö</f>
        <v>1. FC Köln</v>
      </c>
      <c r="D134" s="24"/>
      <c r="E134" s="24" t="s">
        <v>6</v>
      </c>
      <c r="F134" s="24"/>
      <c r="G134" s="25">
        <f>[1]Ergebnis!D124</f>
        <v>-1</v>
      </c>
      <c r="H134" s="25" t="s">
        <v>6</v>
      </c>
      <c r="I134" s="25">
        <f>[1]Ergebnis!F124</f>
        <v>-1</v>
      </c>
      <c r="J134" s="1">
        <f t="shared" si="280"/>
        <v>0</v>
      </c>
      <c r="M134" s="26"/>
      <c r="N134" s="23" t="str">
        <f>fcn</f>
        <v>1. FC Nürnberg</v>
      </c>
      <c r="O134" s="23" t="str">
        <f>bay</f>
        <v>Bayern München</v>
      </c>
      <c r="P134" s="24"/>
      <c r="Q134" s="24" t="s">
        <v>6</v>
      </c>
      <c r="R134" s="24"/>
      <c r="S134" s="25">
        <f>[1]Ergebnis!L124</f>
        <v>-1</v>
      </c>
      <c r="T134" s="25" t="s">
        <v>6</v>
      </c>
      <c r="U134" s="25">
        <f>[1]Ergebnis!N124</f>
        <v>-1</v>
      </c>
      <c r="V134" s="1">
        <f t="shared" si="281"/>
        <v>0</v>
      </c>
      <c r="Y134" s="3">
        <f t="shared" si="282"/>
        <v>0</v>
      </c>
      <c r="Z134" s="3">
        <f t="shared" si="283"/>
        <v>0</v>
      </c>
      <c r="AA134" s="3">
        <f t="shared" si="284"/>
        <v>0</v>
      </c>
      <c r="AB134" s="3">
        <f t="shared" si="285"/>
        <v>0</v>
      </c>
      <c r="AC134" s="4"/>
      <c r="AD134" s="4">
        <f t="shared" si="286"/>
        <v>0</v>
      </c>
      <c r="AE134" s="4">
        <f t="shared" si="287"/>
        <v>2</v>
      </c>
      <c r="AF134" s="4">
        <f t="shared" si="288"/>
        <v>0</v>
      </c>
      <c r="AG134" s="4">
        <f t="shared" si="289"/>
        <v>2</v>
      </c>
      <c r="AH134" s="4"/>
      <c r="AI134" s="4">
        <f t="shared" si="290"/>
        <v>0</v>
      </c>
      <c r="AJ134" s="4">
        <f t="shared" si="291"/>
        <v>2</v>
      </c>
      <c r="AK134" s="4">
        <f t="shared" si="292"/>
        <v>0</v>
      </c>
      <c r="AL134" s="4">
        <f t="shared" si="293"/>
        <v>2</v>
      </c>
      <c r="AM134" s="4"/>
      <c r="AN134" s="4">
        <f t="shared" si="294"/>
        <v>1</v>
      </c>
      <c r="AP134" s="3">
        <f t="shared" si="295"/>
        <v>0</v>
      </c>
      <c r="AQ134" s="3">
        <f t="shared" si="296"/>
        <v>0</v>
      </c>
      <c r="AR134" s="3">
        <f t="shared" si="297"/>
        <v>0</v>
      </c>
      <c r="AS134" s="3">
        <f t="shared" si="298"/>
        <v>0</v>
      </c>
      <c r="AT134" s="4"/>
      <c r="AU134" s="4">
        <f t="shared" si="299"/>
        <v>0</v>
      </c>
      <c r="AV134" s="4">
        <f t="shared" si="300"/>
        <v>2</v>
      </c>
      <c r="AW134" s="4">
        <f t="shared" si="301"/>
        <v>0</v>
      </c>
      <c r="AX134" s="4">
        <f t="shared" si="302"/>
        <v>2</v>
      </c>
      <c r="AY134" s="4"/>
      <c r="AZ134" s="4">
        <f t="shared" si="303"/>
        <v>0</v>
      </c>
      <c r="BA134" s="4">
        <f t="shared" si="304"/>
        <v>2</v>
      </c>
      <c r="BB134" s="4">
        <f t="shared" si="305"/>
        <v>0</v>
      </c>
      <c r="BC134" s="4">
        <f t="shared" si="306"/>
        <v>2</v>
      </c>
      <c r="BD134" s="4"/>
      <c r="BE134" s="4">
        <f t="shared" si="307"/>
        <v>1</v>
      </c>
    </row>
    <row r="135" spans="1:57">
      <c r="A135" s="67" t="s">
        <v>11</v>
      </c>
      <c r="B135" s="67"/>
      <c r="C135" s="67"/>
      <c r="D135" s="67"/>
      <c r="E135" s="67"/>
      <c r="F135" s="67"/>
      <c r="G135" s="67"/>
      <c r="H135" s="67"/>
      <c r="I135" s="67"/>
      <c r="J135" s="2">
        <f>SUM(J126:J134)</f>
        <v>0</v>
      </c>
      <c r="M135" s="67" t="s">
        <v>11</v>
      </c>
      <c r="N135" s="67"/>
      <c r="O135" s="67"/>
      <c r="P135" s="67"/>
      <c r="Q135" s="67"/>
      <c r="R135" s="67"/>
      <c r="S135" s="67"/>
      <c r="T135" s="67"/>
      <c r="U135" s="67"/>
      <c r="V135" s="2">
        <f>SUM(V126:V134)</f>
        <v>0</v>
      </c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</row>
    <row r="136" spans="1:57">
      <c r="A136" s="33"/>
      <c r="B136" s="34"/>
      <c r="C136" s="34"/>
      <c r="D136" s="4"/>
      <c r="E136" s="4"/>
      <c r="F136" s="4"/>
      <c r="G136" s="4"/>
      <c r="H136" s="4"/>
      <c r="I136" s="4"/>
      <c r="J136" s="4"/>
      <c r="M136" s="33"/>
      <c r="N136" s="34"/>
      <c r="O136" s="34"/>
      <c r="P136" s="4"/>
      <c r="Q136" s="4"/>
      <c r="R136" s="4"/>
      <c r="S136" s="4"/>
      <c r="T136" s="4"/>
      <c r="U136" s="4"/>
      <c r="V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</row>
    <row r="137" spans="1:57">
      <c r="A137" s="68" t="s">
        <v>40</v>
      </c>
      <c r="B137" s="68"/>
      <c r="C137" s="68"/>
      <c r="D137" s="69" t="s">
        <v>2</v>
      </c>
      <c r="E137" s="69"/>
      <c r="F137" s="69"/>
      <c r="G137" s="69" t="s">
        <v>3</v>
      </c>
      <c r="H137" s="69"/>
      <c r="I137" s="69"/>
      <c r="J137" s="21" t="s">
        <v>4</v>
      </c>
      <c r="M137" s="68" t="s">
        <v>41</v>
      </c>
      <c r="N137" s="68"/>
      <c r="O137" s="68"/>
      <c r="P137" s="69" t="s">
        <v>2</v>
      </c>
      <c r="Q137" s="69"/>
      <c r="R137" s="69"/>
      <c r="S137" s="69" t="s">
        <v>3</v>
      </c>
      <c r="T137" s="69"/>
      <c r="U137" s="69"/>
      <c r="V137" s="21" t="s">
        <v>4</v>
      </c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</row>
    <row r="138" spans="1:57">
      <c r="A138" s="26"/>
      <c r="B138" s="23" t="str">
        <f>bay</f>
        <v>Bayern München</v>
      </c>
      <c r="C138" s="23" t="str">
        <f>fcn</f>
        <v>1. FC Nürnberg</v>
      </c>
      <c r="D138" s="24"/>
      <c r="E138" s="24" t="s">
        <v>6</v>
      </c>
      <c r="F138" s="24"/>
      <c r="G138" s="25">
        <f>[1]Ergebnis!D127</f>
        <v>-1</v>
      </c>
      <c r="H138" s="25" t="s">
        <v>6</v>
      </c>
      <c r="I138" s="25">
        <f>[1]Ergebnis!F127</f>
        <v>-1</v>
      </c>
      <c r="J138" s="1">
        <f t="shared" ref="J138:J146" si="308">IF(G138+I138&lt;0,0,IF(AB138=3,3,IF(AB138=0,AN138,0)))</f>
        <v>0</v>
      </c>
      <c r="M138" s="26"/>
      <c r="N138" s="23" t="str">
        <f>bay</f>
        <v>Bayern München</v>
      </c>
      <c r="O138" s="23" t="str">
        <f>lev</f>
        <v>Bayer Leverkusen</v>
      </c>
      <c r="P138" s="24"/>
      <c r="Q138" s="24" t="s">
        <v>6</v>
      </c>
      <c r="R138" s="24"/>
      <c r="S138" s="25">
        <f>[1]Ergebnis!L127</f>
        <v>-1</v>
      </c>
      <c r="T138" s="25" t="s">
        <v>6</v>
      </c>
      <c r="U138" s="25">
        <f>[1]Ergebnis!N127</f>
        <v>-1</v>
      </c>
      <c r="V138" s="1">
        <f t="shared" ref="V138:V146" si="309">IF(S138+U138&lt;0,0,IF(AS138=3,3,IF(AS138=0,BE138,0)))</f>
        <v>0</v>
      </c>
      <c r="Y138" s="3">
        <f t="shared" ref="Y138:Y146" si="310">IF(D138=G138,1,0)</f>
        <v>0</v>
      </c>
      <c r="Z138" s="3">
        <f t="shared" ref="Z138:Z146" si="311">IF(F138=I138,1,0)</f>
        <v>0</v>
      </c>
      <c r="AA138" s="3">
        <f t="shared" ref="AA138:AA146" si="312">Y138+Z138</f>
        <v>0</v>
      </c>
      <c r="AB138" s="3">
        <f t="shared" ref="AB138:AB146" si="313">IF(AA138=2,3,0)</f>
        <v>0</v>
      </c>
      <c r="AC138" s="4"/>
      <c r="AD138" s="4">
        <f t="shared" ref="AD138:AD146" si="314">IF(D138&gt;F138,1,0)</f>
        <v>0</v>
      </c>
      <c r="AE138" s="4">
        <f t="shared" ref="AE138:AE146" si="315">IF(D138=F138,2,0)</f>
        <v>2</v>
      </c>
      <c r="AF138" s="4">
        <f t="shared" ref="AF138:AF146" si="316">IF(D138&lt;F138,3,0)</f>
        <v>0</v>
      </c>
      <c r="AG138" s="4">
        <f t="shared" ref="AG138:AG146" si="317">AD138+AE138+AF138</f>
        <v>2</v>
      </c>
      <c r="AH138" s="4"/>
      <c r="AI138" s="4">
        <f t="shared" ref="AI138:AI146" si="318">IF(G138&gt;I138,1,0)</f>
        <v>0</v>
      </c>
      <c r="AJ138" s="4">
        <f t="shared" ref="AJ138:AJ146" si="319">IF(G138=I138,2,0)</f>
        <v>2</v>
      </c>
      <c r="AK138" s="4">
        <f t="shared" ref="AK138:AK146" si="320">IF(G138&lt;I138,3,0)</f>
        <v>0</v>
      </c>
      <c r="AL138" s="4">
        <f t="shared" ref="AL138:AL146" si="321">AI138+AJ138+AK138</f>
        <v>2</v>
      </c>
      <c r="AM138" s="4"/>
      <c r="AN138" s="4">
        <f t="shared" ref="AN138:AN146" si="322">IF(AG138=AL138,1,0)</f>
        <v>1</v>
      </c>
      <c r="AP138" s="3">
        <f t="shared" ref="AP138:AP146" si="323">IF(P138=S138,1,0)</f>
        <v>0</v>
      </c>
      <c r="AQ138" s="3">
        <f t="shared" ref="AQ138:AQ146" si="324">IF(R138=U138,1,0)</f>
        <v>0</v>
      </c>
      <c r="AR138" s="3">
        <f t="shared" ref="AR138:AR146" si="325">AP138+AQ138</f>
        <v>0</v>
      </c>
      <c r="AS138" s="3">
        <f t="shared" ref="AS138:AS146" si="326">IF(AR138=2,3,0)</f>
        <v>0</v>
      </c>
      <c r="AT138" s="4"/>
      <c r="AU138" s="4">
        <f t="shared" ref="AU138:AU146" si="327">IF(P138&gt;R138,1,0)</f>
        <v>0</v>
      </c>
      <c r="AV138" s="4">
        <f t="shared" ref="AV138:AV146" si="328">IF(P138=R138,2,0)</f>
        <v>2</v>
      </c>
      <c r="AW138" s="4">
        <f t="shared" ref="AW138:AW146" si="329">IF(P138&lt;R138,3,0)</f>
        <v>0</v>
      </c>
      <c r="AX138" s="4">
        <f t="shared" ref="AX138:AX146" si="330">AU138+AV138+AW138</f>
        <v>2</v>
      </c>
      <c r="AY138" s="4"/>
      <c r="AZ138" s="4">
        <f t="shared" ref="AZ138:AZ146" si="331">IF(S138&gt;U138,1,0)</f>
        <v>0</v>
      </c>
      <c r="BA138" s="4">
        <f t="shared" ref="BA138:BA146" si="332">IF(S138=U138,2,0)</f>
        <v>2</v>
      </c>
      <c r="BB138" s="4">
        <f t="shared" ref="BB138:BB146" si="333">IF(S138&lt;U138,3,0)</f>
        <v>0</v>
      </c>
      <c r="BC138" s="4">
        <f t="shared" ref="BC138:BC146" si="334">AZ138+BA138+BB138</f>
        <v>2</v>
      </c>
      <c r="BD138" s="4"/>
      <c r="BE138" s="4">
        <f t="shared" ref="BE138:BE146" si="335">IF(AX138=BC138,1,0)</f>
        <v>1</v>
      </c>
    </row>
    <row r="139" spans="1:57">
      <c r="A139" s="27"/>
      <c r="B139" s="28" t="str">
        <f>wb</f>
        <v>Werder Bremen</v>
      </c>
      <c r="C139" s="28" t="str">
        <f>ein</f>
        <v>Eintracht Frankfurt</v>
      </c>
      <c r="D139" s="29"/>
      <c r="E139" s="29" t="s">
        <v>6</v>
      </c>
      <c r="F139" s="29"/>
      <c r="G139" s="30">
        <f>[1]Ergebnis!D128</f>
        <v>-1</v>
      </c>
      <c r="H139" s="30" t="s">
        <v>6</v>
      </c>
      <c r="I139" s="30">
        <f>[1]Ergebnis!F128</f>
        <v>-1</v>
      </c>
      <c r="J139" s="1">
        <f t="shared" si="308"/>
        <v>0</v>
      </c>
      <c r="M139" s="27"/>
      <c r="N139" s="28" t="str">
        <f>wb</f>
        <v>Werder Bremen</v>
      </c>
      <c r="O139" s="28" t="str">
        <f>sch</f>
        <v>Schalke 04</v>
      </c>
      <c r="P139" s="29"/>
      <c r="Q139" s="29" t="s">
        <v>6</v>
      </c>
      <c r="R139" s="29"/>
      <c r="S139" s="30">
        <f>[1]Ergebnis!L128</f>
        <v>-1</v>
      </c>
      <c r="T139" s="30" t="s">
        <v>6</v>
      </c>
      <c r="U139" s="30">
        <f>[1]Ergebnis!N128</f>
        <v>-1</v>
      </c>
      <c r="V139" s="1">
        <f t="shared" si="309"/>
        <v>0</v>
      </c>
      <c r="Y139" s="3">
        <f t="shared" si="310"/>
        <v>0</v>
      </c>
      <c r="Z139" s="3">
        <f t="shared" si="311"/>
        <v>0</v>
      </c>
      <c r="AA139" s="3">
        <f t="shared" si="312"/>
        <v>0</v>
      </c>
      <c r="AB139" s="3">
        <f t="shared" si="313"/>
        <v>0</v>
      </c>
      <c r="AC139" s="4"/>
      <c r="AD139" s="4">
        <f t="shared" si="314"/>
        <v>0</v>
      </c>
      <c r="AE139" s="4">
        <f t="shared" si="315"/>
        <v>2</v>
      </c>
      <c r="AF139" s="4">
        <f t="shared" si="316"/>
        <v>0</v>
      </c>
      <c r="AG139" s="4">
        <f t="shared" si="317"/>
        <v>2</v>
      </c>
      <c r="AH139" s="4"/>
      <c r="AI139" s="4">
        <f t="shared" si="318"/>
        <v>0</v>
      </c>
      <c r="AJ139" s="4">
        <f t="shared" si="319"/>
        <v>2</v>
      </c>
      <c r="AK139" s="4">
        <f t="shared" si="320"/>
        <v>0</v>
      </c>
      <c r="AL139" s="4">
        <f t="shared" si="321"/>
        <v>2</v>
      </c>
      <c r="AM139" s="4"/>
      <c r="AN139" s="4">
        <f t="shared" si="322"/>
        <v>1</v>
      </c>
      <c r="AP139" s="3">
        <f t="shared" si="323"/>
        <v>0</v>
      </c>
      <c r="AQ139" s="3">
        <f t="shared" si="324"/>
        <v>0</v>
      </c>
      <c r="AR139" s="3">
        <f t="shared" si="325"/>
        <v>0</v>
      </c>
      <c r="AS139" s="3">
        <f t="shared" si="326"/>
        <v>0</v>
      </c>
      <c r="AT139" s="4"/>
      <c r="AU139" s="4">
        <f t="shared" si="327"/>
        <v>0</v>
      </c>
      <c r="AV139" s="4">
        <f t="shared" si="328"/>
        <v>2</v>
      </c>
      <c r="AW139" s="4">
        <f t="shared" si="329"/>
        <v>0</v>
      </c>
      <c r="AX139" s="4">
        <f t="shared" si="330"/>
        <v>2</v>
      </c>
      <c r="AY139" s="4"/>
      <c r="AZ139" s="4">
        <f t="shared" si="331"/>
        <v>0</v>
      </c>
      <c r="BA139" s="4">
        <f t="shared" si="332"/>
        <v>2</v>
      </c>
      <c r="BB139" s="4">
        <f t="shared" si="333"/>
        <v>0</v>
      </c>
      <c r="BC139" s="4">
        <f t="shared" si="334"/>
        <v>2</v>
      </c>
      <c r="BD139" s="4"/>
      <c r="BE139" s="4">
        <f t="shared" si="335"/>
        <v>1</v>
      </c>
    </row>
    <row r="140" spans="1:57">
      <c r="A140" s="26"/>
      <c r="B140" s="23" t="str">
        <f>bvb</f>
        <v>Borussia Dortmund</v>
      </c>
      <c r="C140" s="23" t="str">
        <f>hsv</f>
        <v>Hamburger SV</v>
      </c>
      <c r="D140" s="24"/>
      <c r="E140" s="24" t="s">
        <v>6</v>
      </c>
      <c r="F140" s="24"/>
      <c r="G140" s="25">
        <f>[1]Ergebnis!D129</f>
        <v>-1</v>
      </c>
      <c r="H140" s="25" t="s">
        <v>6</v>
      </c>
      <c r="I140" s="25">
        <f>[1]Ergebnis!F129</f>
        <v>-1</v>
      </c>
      <c r="J140" s="1">
        <f t="shared" si="308"/>
        <v>0</v>
      </c>
      <c r="M140" s="26"/>
      <c r="N140" s="23" t="str">
        <f>bvb</f>
        <v>Borussia Dortmund</v>
      </c>
      <c r="O140" s="23" t="str">
        <f>scf</f>
        <v>SC Freiburg</v>
      </c>
      <c r="P140" s="24"/>
      <c r="Q140" s="24" t="s">
        <v>6</v>
      </c>
      <c r="R140" s="24"/>
      <c r="S140" s="25">
        <f>[1]Ergebnis!L129</f>
        <v>-1</v>
      </c>
      <c r="T140" s="25" t="s">
        <v>6</v>
      </c>
      <c r="U140" s="25">
        <f>[1]Ergebnis!N129</f>
        <v>-1</v>
      </c>
      <c r="V140" s="1">
        <f t="shared" si="309"/>
        <v>0</v>
      </c>
      <c r="Y140" s="3">
        <f t="shared" si="310"/>
        <v>0</v>
      </c>
      <c r="Z140" s="3">
        <f t="shared" si="311"/>
        <v>0</v>
      </c>
      <c r="AA140" s="3">
        <f t="shared" si="312"/>
        <v>0</v>
      </c>
      <c r="AB140" s="3">
        <f t="shared" si="313"/>
        <v>0</v>
      </c>
      <c r="AC140" s="4"/>
      <c r="AD140" s="4">
        <f t="shared" si="314"/>
        <v>0</v>
      </c>
      <c r="AE140" s="4">
        <f t="shared" si="315"/>
        <v>2</v>
      </c>
      <c r="AF140" s="4">
        <f t="shared" si="316"/>
        <v>0</v>
      </c>
      <c r="AG140" s="4">
        <f t="shared" si="317"/>
        <v>2</v>
      </c>
      <c r="AH140" s="4"/>
      <c r="AI140" s="4">
        <f t="shared" si="318"/>
        <v>0</v>
      </c>
      <c r="AJ140" s="4">
        <f t="shared" si="319"/>
        <v>2</v>
      </c>
      <c r="AK140" s="4">
        <f t="shared" si="320"/>
        <v>0</v>
      </c>
      <c r="AL140" s="4">
        <f t="shared" si="321"/>
        <v>2</v>
      </c>
      <c r="AM140" s="4"/>
      <c r="AN140" s="4">
        <f t="shared" si="322"/>
        <v>1</v>
      </c>
      <c r="AP140" s="3">
        <f t="shared" si="323"/>
        <v>0</v>
      </c>
      <c r="AQ140" s="3">
        <f t="shared" si="324"/>
        <v>0</v>
      </c>
      <c r="AR140" s="3">
        <f t="shared" si="325"/>
        <v>0</v>
      </c>
      <c r="AS140" s="3">
        <f t="shared" si="326"/>
        <v>0</v>
      </c>
      <c r="AT140" s="4"/>
      <c r="AU140" s="4">
        <f t="shared" si="327"/>
        <v>0</v>
      </c>
      <c r="AV140" s="4">
        <f t="shared" si="328"/>
        <v>2</v>
      </c>
      <c r="AW140" s="4">
        <f t="shared" si="329"/>
        <v>0</v>
      </c>
      <c r="AX140" s="4">
        <f t="shared" si="330"/>
        <v>2</v>
      </c>
      <c r="AY140" s="4"/>
      <c r="AZ140" s="4">
        <f t="shared" si="331"/>
        <v>0</v>
      </c>
      <c r="BA140" s="4">
        <f t="shared" si="332"/>
        <v>2</v>
      </c>
      <c r="BB140" s="4">
        <f t="shared" si="333"/>
        <v>0</v>
      </c>
      <c r="BC140" s="4">
        <f t="shared" si="334"/>
        <v>2</v>
      </c>
      <c r="BD140" s="4"/>
      <c r="BE140" s="4">
        <f t="shared" si="335"/>
        <v>1</v>
      </c>
    </row>
    <row r="141" spans="1:57">
      <c r="A141" s="27"/>
      <c r="B141" s="28" t="str">
        <f>vfl</f>
        <v>VfL Wolfsburg</v>
      </c>
      <c r="C141" s="28" t="str">
        <f>sch</f>
        <v>Schalke 04</v>
      </c>
      <c r="D141" s="29"/>
      <c r="E141" s="29" t="s">
        <v>6</v>
      </c>
      <c r="F141" s="29"/>
      <c r="G141" s="30">
        <f>[1]Ergebnis!D130</f>
        <v>-1</v>
      </c>
      <c r="H141" s="30" t="s">
        <v>6</v>
      </c>
      <c r="I141" s="30">
        <f>[1]Ergebnis!F130</f>
        <v>-1</v>
      </c>
      <c r="J141" s="1">
        <f t="shared" si="308"/>
        <v>0</v>
      </c>
      <c r="M141" s="27"/>
      <c r="N141" s="28" t="str">
        <f>hsv</f>
        <v>Hamburger SV</v>
      </c>
      <c r="O141" s="28" t="str">
        <f>han</f>
        <v>Hannover 96</v>
      </c>
      <c r="P141" s="29"/>
      <c r="Q141" s="29" t="s">
        <v>6</v>
      </c>
      <c r="R141" s="29"/>
      <c r="S141" s="30">
        <f>[1]Ergebnis!L130</f>
        <v>-1</v>
      </c>
      <c r="T141" s="30" t="s">
        <v>6</v>
      </c>
      <c r="U141" s="30">
        <f>[1]Ergebnis!N130</f>
        <v>-1</v>
      </c>
      <c r="V141" s="1">
        <f t="shared" si="309"/>
        <v>0</v>
      </c>
      <c r="Y141" s="3">
        <f t="shared" si="310"/>
        <v>0</v>
      </c>
      <c r="Z141" s="3">
        <f t="shared" si="311"/>
        <v>0</v>
      </c>
      <c r="AA141" s="3">
        <f t="shared" si="312"/>
        <v>0</v>
      </c>
      <c r="AB141" s="3">
        <f t="shared" si="313"/>
        <v>0</v>
      </c>
      <c r="AC141" s="4"/>
      <c r="AD141" s="4">
        <f t="shared" si="314"/>
        <v>0</v>
      </c>
      <c r="AE141" s="4">
        <f t="shared" si="315"/>
        <v>2</v>
      </c>
      <c r="AF141" s="4">
        <f t="shared" si="316"/>
        <v>0</v>
      </c>
      <c r="AG141" s="4">
        <f t="shared" si="317"/>
        <v>2</v>
      </c>
      <c r="AH141" s="4"/>
      <c r="AI141" s="4">
        <f t="shared" si="318"/>
        <v>0</v>
      </c>
      <c r="AJ141" s="4">
        <f t="shared" si="319"/>
        <v>2</v>
      </c>
      <c r="AK141" s="4">
        <f t="shared" si="320"/>
        <v>0</v>
      </c>
      <c r="AL141" s="4">
        <f t="shared" si="321"/>
        <v>2</v>
      </c>
      <c r="AM141" s="4"/>
      <c r="AN141" s="4">
        <f t="shared" si="322"/>
        <v>1</v>
      </c>
      <c r="AP141" s="3">
        <f t="shared" si="323"/>
        <v>0</v>
      </c>
      <c r="AQ141" s="3">
        <f t="shared" si="324"/>
        <v>0</v>
      </c>
      <c r="AR141" s="3">
        <f t="shared" si="325"/>
        <v>0</v>
      </c>
      <c r="AS141" s="3">
        <f t="shared" si="326"/>
        <v>0</v>
      </c>
      <c r="AT141" s="4"/>
      <c r="AU141" s="4">
        <f t="shared" si="327"/>
        <v>0</v>
      </c>
      <c r="AV141" s="4">
        <f t="shared" si="328"/>
        <v>2</v>
      </c>
      <c r="AW141" s="4">
        <f t="shared" si="329"/>
        <v>0</v>
      </c>
      <c r="AX141" s="4">
        <f t="shared" si="330"/>
        <v>2</v>
      </c>
      <c r="AY141" s="4"/>
      <c r="AZ141" s="4">
        <f t="shared" si="331"/>
        <v>0</v>
      </c>
      <c r="BA141" s="4">
        <f t="shared" si="332"/>
        <v>2</v>
      </c>
      <c r="BB141" s="4">
        <f t="shared" si="333"/>
        <v>0</v>
      </c>
      <c r="BC141" s="4">
        <f t="shared" si="334"/>
        <v>2</v>
      </c>
      <c r="BD141" s="4"/>
      <c r="BE141" s="4">
        <f t="shared" si="335"/>
        <v>1</v>
      </c>
    </row>
    <row r="142" spans="1:57">
      <c r="A142" s="26"/>
      <c r="B142" s="23" t="str">
        <f>mai</f>
        <v>Mainz 05</v>
      </c>
      <c r="C142" s="23" t="str">
        <f>han</f>
        <v>Hannover 96</v>
      </c>
      <c r="D142" s="24"/>
      <c r="E142" s="24" t="s">
        <v>6</v>
      </c>
      <c r="F142" s="24"/>
      <c r="G142" s="25">
        <f>[1]Ergebnis!D131</f>
        <v>-1</v>
      </c>
      <c r="H142" s="25" t="s">
        <v>6</v>
      </c>
      <c r="I142" s="25">
        <f>[1]Ergebnis!F131</f>
        <v>-1</v>
      </c>
      <c r="J142" s="1">
        <f t="shared" si="308"/>
        <v>0</v>
      </c>
      <c r="M142" s="26"/>
      <c r="N142" s="23" t="str">
        <f>vfl</f>
        <v>VfL Wolfsburg</v>
      </c>
      <c r="O142" s="23" t="str">
        <f>pau</f>
        <v>St. Pauli</v>
      </c>
      <c r="P142" s="24"/>
      <c r="Q142" s="24" t="s">
        <v>6</v>
      </c>
      <c r="R142" s="24"/>
      <c r="S142" s="25">
        <f>[1]Ergebnis!L131</f>
        <v>-1</v>
      </c>
      <c r="T142" s="25" t="s">
        <v>6</v>
      </c>
      <c r="U142" s="25">
        <f>[1]Ergebnis!N131</f>
        <v>-1</v>
      </c>
      <c r="V142" s="1">
        <f t="shared" si="309"/>
        <v>0</v>
      </c>
      <c r="Y142" s="3">
        <f t="shared" si="310"/>
        <v>0</v>
      </c>
      <c r="Z142" s="3">
        <f t="shared" si="311"/>
        <v>0</v>
      </c>
      <c r="AA142" s="3">
        <f t="shared" si="312"/>
        <v>0</v>
      </c>
      <c r="AB142" s="3">
        <f t="shared" si="313"/>
        <v>0</v>
      </c>
      <c r="AC142" s="4"/>
      <c r="AD142" s="4">
        <f t="shared" si="314"/>
        <v>0</v>
      </c>
      <c r="AE142" s="4">
        <f t="shared" si="315"/>
        <v>2</v>
      </c>
      <c r="AF142" s="4">
        <f t="shared" si="316"/>
        <v>0</v>
      </c>
      <c r="AG142" s="4">
        <f t="shared" si="317"/>
        <v>2</v>
      </c>
      <c r="AH142" s="4"/>
      <c r="AI142" s="4">
        <f t="shared" si="318"/>
        <v>0</v>
      </c>
      <c r="AJ142" s="4">
        <f t="shared" si="319"/>
        <v>2</v>
      </c>
      <c r="AK142" s="4">
        <f t="shared" si="320"/>
        <v>0</v>
      </c>
      <c r="AL142" s="4">
        <f t="shared" si="321"/>
        <v>2</v>
      </c>
      <c r="AM142" s="4"/>
      <c r="AN142" s="4">
        <f t="shared" si="322"/>
        <v>1</v>
      </c>
      <c r="AP142" s="3">
        <f t="shared" si="323"/>
        <v>0</v>
      </c>
      <c r="AQ142" s="3">
        <f t="shared" si="324"/>
        <v>0</v>
      </c>
      <c r="AR142" s="3">
        <f t="shared" si="325"/>
        <v>0</v>
      </c>
      <c r="AS142" s="3">
        <f t="shared" si="326"/>
        <v>0</v>
      </c>
      <c r="AT142" s="4"/>
      <c r="AU142" s="4">
        <f t="shared" si="327"/>
        <v>0</v>
      </c>
      <c r="AV142" s="4">
        <f t="shared" si="328"/>
        <v>2</v>
      </c>
      <c r="AW142" s="4">
        <f t="shared" si="329"/>
        <v>0</v>
      </c>
      <c r="AX142" s="4">
        <f t="shared" si="330"/>
        <v>2</v>
      </c>
      <c r="AY142" s="4"/>
      <c r="AZ142" s="4">
        <f t="shared" si="331"/>
        <v>0</v>
      </c>
      <c r="BA142" s="4">
        <f t="shared" si="332"/>
        <v>2</v>
      </c>
      <c r="BB142" s="4">
        <f t="shared" si="333"/>
        <v>0</v>
      </c>
      <c r="BC142" s="4">
        <f t="shared" si="334"/>
        <v>2</v>
      </c>
      <c r="BD142" s="4"/>
      <c r="BE142" s="4">
        <f t="shared" si="335"/>
        <v>1</v>
      </c>
    </row>
    <row r="143" spans="1:57">
      <c r="A143" s="27"/>
      <c r="B143" s="28" t="str">
        <f>hoff</f>
        <v>1899 Hoffenheim</v>
      </c>
      <c r="C143" s="28" t="str">
        <f>scf</f>
        <v>SC Freiburg</v>
      </c>
      <c r="D143" s="29"/>
      <c r="E143" s="29" t="s">
        <v>6</v>
      </c>
      <c r="F143" s="29"/>
      <c r="G143" s="30">
        <f>[1]Ergebnis!D132</f>
        <v>-1</v>
      </c>
      <c r="H143" s="30" t="s">
        <v>6</v>
      </c>
      <c r="I143" s="30">
        <f>[1]Ergebnis!F132</f>
        <v>-1</v>
      </c>
      <c r="J143" s="1">
        <f t="shared" si="308"/>
        <v>0</v>
      </c>
      <c r="M143" s="27"/>
      <c r="N143" s="28" t="str">
        <f>mai</f>
        <v>Mainz 05</v>
      </c>
      <c r="O143" s="28" t="str">
        <f>mgb</f>
        <v>Mönchengladbach</v>
      </c>
      <c r="P143" s="29"/>
      <c r="Q143" s="29" t="s">
        <v>6</v>
      </c>
      <c r="R143" s="29"/>
      <c r="S143" s="30">
        <f>[1]Ergebnis!L132</f>
        <v>-1</v>
      </c>
      <c r="T143" s="30" t="s">
        <v>6</v>
      </c>
      <c r="U143" s="30">
        <f>[1]Ergebnis!N132</f>
        <v>-1</v>
      </c>
      <c r="V143" s="1">
        <f t="shared" si="309"/>
        <v>0</v>
      </c>
      <c r="Y143" s="3">
        <f t="shared" si="310"/>
        <v>0</v>
      </c>
      <c r="Z143" s="3">
        <f t="shared" si="311"/>
        <v>0</v>
      </c>
      <c r="AA143" s="3">
        <f t="shared" si="312"/>
        <v>0</v>
      </c>
      <c r="AB143" s="3">
        <f t="shared" si="313"/>
        <v>0</v>
      </c>
      <c r="AC143" s="4"/>
      <c r="AD143" s="4">
        <f t="shared" si="314"/>
        <v>0</v>
      </c>
      <c r="AE143" s="4">
        <f t="shared" si="315"/>
        <v>2</v>
      </c>
      <c r="AF143" s="4">
        <f t="shared" si="316"/>
        <v>0</v>
      </c>
      <c r="AG143" s="4">
        <f t="shared" si="317"/>
        <v>2</v>
      </c>
      <c r="AH143" s="4"/>
      <c r="AI143" s="4">
        <f t="shared" si="318"/>
        <v>0</v>
      </c>
      <c r="AJ143" s="4">
        <f t="shared" si="319"/>
        <v>2</v>
      </c>
      <c r="AK143" s="4">
        <f t="shared" si="320"/>
        <v>0</v>
      </c>
      <c r="AL143" s="4">
        <f t="shared" si="321"/>
        <v>2</v>
      </c>
      <c r="AM143" s="4"/>
      <c r="AN143" s="4">
        <f t="shared" si="322"/>
        <v>1</v>
      </c>
      <c r="AP143" s="3">
        <f t="shared" si="323"/>
        <v>0</v>
      </c>
      <c r="AQ143" s="3">
        <f t="shared" si="324"/>
        <v>0</v>
      </c>
      <c r="AR143" s="3">
        <f t="shared" si="325"/>
        <v>0</v>
      </c>
      <c r="AS143" s="3">
        <f t="shared" si="326"/>
        <v>0</v>
      </c>
      <c r="AT143" s="4"/>
      <c r="AU143" s="4">
        <f t="shared" si="327"/>
        <v>0</v>
      </c>
      <c r="AV143" s="4">
        <f t="shared" si="328"/>
        <v>2</v>
      </c>
      <c r="AW143" s="4">
        <f t="shared" si="329"/>
        <v>0</v>
      </c>
      <c r="AX143" s="4">
        <f t="shared" si="330"/>
        <v>2</v>
      </c>
      <c r="AY143" s="4"/>
      <c r="AZ143" s="4">
        <f t="shared" si="331"/>
        <v>0</v>
      </c>
      <c r="BA143" s="4">
        <f t="shared" si="332"/>
        <v>2</v>
      </c>
      <c r="BB143" s="4">
        <f t="shared" si="333"/>
        <v>0</v>
      </c>
      <c r="BC143" s="4">
        <f t="shared" si="334"/>
        <v>2</v>
      </c>
      <c r="BD143" s="4"/>
      <c r="BE143" s="4">
        <f t="shared" si="335"/>
        <v>1</v>
      </c>
    </row>
    <row r="144" spans="1:57">
      <c r="A144" s="26"/>
      <c r="B144" s="23" t="str">
        <f>kö</f>
        <v>1. FC Köln</v>
      </c>
      <c r="C144" s="23" t="str">
        <f>mgb</f>
        <v>Mönchengladbach</v>
      </c>
      <c r="D144" s="24"/>
      <c r="E144" s="24" t="s">
        <v>6</v>
      </c>
      <c r="F144" s="24"/>
      <c r="G144" s="25">
        <f>[1]Ergebnis!D133</f>
        <v>-1</v>
      </c>
      <c r="H144" s="25" t="s">
        <v>6</v>
      </c>
      <c r="I144" s="25">
        <f>[1]Ergebnis!F133</f>
        <v>-1</v>
      </c>
      <c r="J144" s="1">
        <f t="shared" si="308"/>
        <v>0</v>
      </c>
      <c r="M144" s="26"/>
      <c r="N144" s="23" t="str">
        <f>hoff</f>
        <v>1899 Hoffenheim</v>
      </c>
      <c r="O144" s="23" t="str">
        <f>ein</f>
        <v>Eintracht Frankfurt</v>
      </c>
      <c r="P144" s="24"/>
      <c r="Q144" s="24" t="s">
        <v>6</v>
      </c>
      <c r="R144" s="24"/>
      <c r="S144" s="25">
        <f>[1]Ergebnis!L133</f>
        <v>-1</v>
      </c>
      <c r="T144" s="25" t="s">
        <v>6</v>
      </c>
      <c r="U144" s="25">
        <f>[1]Ergebnis!N133</f>
        <v>-1</v>
      </c>
      <c r="V144" s="1">
        <f t="shared" si="309"/>
        <v>0</v>
      </c>
      <c r="Y144" s="3">
        <f t="shared" si="310"/>
        <v>0</v>
      </c>
      <c r="Z144" s="3">
        <f t="shared" si="311"/>
        <v>0</v>
      </c>
      <c r="AA144" s="3">
        <f t="shared" si="312"/>
        <v>0</v>
      </c>
      <c r="AB144" s="3">
        <f t="shared" si="313"/>
        <v>0</v>
      </c>
      <c r="AC144" s="4"/>
      <c r="AD144" s="4">
        <f t="shared" si="314"/>
        <v>0</v>
      </c>
      <c r="AE144" s="4">
        <f t="shared" si="315"/>
        <v>2</v>
      </c>
      <c r="AF144" s="4">
        <f t="shared" si="316"/>
        <v>0</v>
      </c>
      <c r="AG144" s="4">
        <f t="shared" si="317"/>
        <v>2</v>
      </c>
      <c r="AH144" s="4"/>
      <c r="AI144" s="4">
        <f t="shared" si="318"/>
        <v>0</v>
      </c>
      <c r="AJ144" s="4">
        <f t="shared" si="319"/>
        <v>2</v>
      </c>
      <c r="AK144" s="4">
        <f t="shared" si="320"/>
        <v>0</v>
      </c>
      <c r="AL144" s="4">
        <f t="shared" si="321"/>
        <v>2</v>
      </c>
      <c r="AM144" s="4"/>
      <c r="AN144" s="4">
        <f t="shared" si="322"/>
        <v>1</v>
      </c>
      <c r="AP144" s="3">
        <f t="shared" si="323"/>
        <v>0</v>
      </c>
      <c r="AQ144" s="3">
        <f t="shared" si="324"/>
        <v>0</v>
      </c>
      <c r="AR144" s="3">
        <f t="shared" si="325"/>
        <v>0</v>
      </c>
      <c r="AS144" s="3">
        <f t="shared" si="326"/>
        <v>0</v>
      </c>
      <c r="AT144" s="4"/>
      <c r="AU144" s="4">
        <f t="shared" si="327"/>
        <v>0</v>
      </c>
      <c r="AV144" s="4">
        <f t="shared" si="328"/>
        <v>2</v>
      </c>
      <c r="AW144" s="4">
        <f t="shared" si="329"/>
        <v>0</v>
      </c>
      <c r="AX144" s="4">
        <f t="shared" si="330"/>
        <v>2</v>
      </c>
      <c r="AY144" s="4"/>
      <c r="AZ144" s="4">
        <f t="shared" si="331"/>
        <v>0</v>
      </c>
      <c r="BA144" s="4">
        <f t="shared" si="332"/>
        <v>2</v>
      </c>
      <c r="BB144" s="4">
        <f t="shared" si="333"/>
        <v>0</v>
      </c>
      <c r="BC144" s="4">
        <f t="shared" si="334"/>
        <v>2</v>
      </c>
      <c r="BD144" s="4"/>
      <c r="BE144" s="4">
        <f t="shared" si="335"/>
        <v>1</v>
      </c>
    </row>
    <row r="145" spans="1:57">
      <c r="A145" s="27"/>
      <c r="B145" s="28" t="str">
        <f>fck</f>
        <v>Kaiserslautern</v>
      </c>
      <c r="C145" s="28" t="str">
        <f>vfb</f>
        <v>VfB Stuttgart</v>
      </c>
      <c r="D145" s="29"/>
      <c r="E145" s="29" t="s">
        <v>6</v>
      </c>
      <c r="F145" s="29"/>
      <c r="G145" s="30">
        <f>[1]Ergebnis!D134</f>
        <v>-1</v>
      </c>
      <c r="H145" s="30" t="s">
        <v>6</v>
      </c>
      <c r="I145" s="30">
        <f>[1]Ergebnis!F134</f>
        <v>-1</v>
      </c>
      <c r="J145" s="1">
        <f t="shared" si="308"/>
        <v>0</v>
      </c>
      <c r="M145" s="27"/>
      <c r="N145" s="28" t="str">
        <f>kö</f>
        <v>1. FC Köln</v>
      </c>
      <c r="O145" s="28" t="str">
        <f>vfb</f>
        <v>VfB Stuttgart</v>
      </c>
      <c r="P145" s="29"/>
      <c r="Q145" s="29" t="s">
        <v>6</v>
      </c>
      <c r="R145" s="29"/>
      <c r="S145" s="30">
        <f>[1]Ergebnis!L134</f>
        <v>-1</v>
      </c>
      <c r="T145" s="30" t="s">
        <v>6</v>
      </c>
      <c r="U145" s="30">
        <f>[1]Ergebnis!N134</f>
        <v>-1</v>
      </c>
      <c r="V145" s="1">
        <f t="shared" si="309"/>
        <v>0</v>
      </c>
      <c r="Y145" s="3">
        <f t="shared" si="310"/>
        <v>0</v>
      </c>
      <c r="Z145" s="3">
        <f t="shared" si="311"/>
        <v>0</v>
      </c>
      <c r="AA145" s="3">
        <f t="shared" si="312"/>
        <v>0</v>
      </c>
      <c r="AB145" s="3">
        <f t="shared" si="313"/>
        <v>0</v>
      </c>
      <c r="AC145" s="4"/>
      <c r="AD145" s="4">
        <f t="shared" si="314"/>
        <v>0</v>
      </c>
      <c r="AE145" s="4">
        <f t="shared" si="315"/>
        <v>2</v>
      </c>
      <c r="AF145" s="4">
        <f t="shared" si="316"/>
        <v>0</v>
      </c>
      <c r="AG145" s="4">
        <f t="shared" si="317"/>
        <v>2</v>
      </c>
      <c r="AH145" s="4"/>
      <c r="AI145" s="4">
        <f t="shared" si="318"/>
        <v>0</v>
      </c>
      <c r="AJ145" s="4">
        <f t="shared" si="319"/>
        <v>2</v>
      </c>
      <c r="AK145" s="4">
        <f t="shared" si="320"/>
        <v>0</v>
      </c>
      <c r="AL145" s="4">
        <f t="shared" si="321"/>
        <v>2</v>
      </c>
      <c r="AM145" s="4"/>
      <c r="AN145" s="4">
        <f t="shared" si="322"/>
        <v>1</v>
      </c>
      <c r="AP145" s="3">
        <f t="shared" si="323"/>
        <v>0</v>
      </c>
      <c r="AQ145" s="3">
        <f t="shared" si="324"/>
        <v>0</v>
      </c>
      <c r="AR145" s="3">
        <f t="shared" si="325"/>
        <v>0</v>
      </c>
      <c r="AS145" s="3">
        <f t="shared" si="326"/>
        <v>0</v>
      </c>
      <c r="AT145" s="4"/>
      <c r="AU145" s="4">
        <f t="shared" si="327"/>
        <v>0</v>
      </c>
      <c r="AV145" s="4">
        <f t="shared" si="328"/>
        <v>2</v>
      </c>
      <c r="AW145" s="4">
        <f t="shared" si="329"/>
        <v>0</v>
      </c>
      <c r="AX145" s="4">
        <f t="shared" si="330"/>
        <v>2</v>
      </c>
      <c r="AY145" s="4"/>
      <c r="AZ145" s="4">
        <f t="shared" si="331"/>
        <v>0</v>
      </c>
      <c r="BA145" s="4">
        <f t="shared" si="332"/>
        <v>2</v>
      </c>
      <c r="BB145" s="4">
        <f t="shared" si="333"/>
        <v>0</v>
      </c>
      <c r="BC145" s="4">
        <f t="shared" si="334"/>
        <v>2</v>
      </c>
      <c r="BD145" s="4"/>
      <c r="BE145" s="4">
        <f t="shared" si="335"/>
        <v>1</v>
      </c>
    </row>
    <row r="146" spans="1:57">
      <c r="A146" s="26"/>
      <c r="B146" s="23" t="str">
        <f>pau</f>
        <v>St. Pauli</v>
      </c>
      <c r="C146" s="23" t="str">
        <f>lev</f>
        <v>Bayer Leverkusen</v>
      </c>
      <c r="D146" s="24"/>
      <c r="E146" s="24" t="s">
        <v>6</v>
      </c>
      <c r="F146" s="24"/>
      <c r="G146" s="25">
        <f>[1]Ergebnis!D135</f>
        <v>-1</v>
      </c>
      <c r="H146" s="25" t="s">
        <v>6</v>
      </c>
      <c r="I146" s="25">
        <f>[1]Ergebnis!F135</f>
        <v>-1</v>
      </c>
      <c r="J146" s="1">
        <f t="shared" si="308"/>
        <v>0</v>
      </c>
      <c r="M146" s="26"/>
      <c r="N146" s="23" t="str">
        <f>fck</f>
        <v>Kaiserslautern</v>
      </c>
      <c r="O146" s="23" t="str">
        <f>fcn</f>
        <v>1. FC Nürnberg</v>
      </c>
      <c r="P146" s="24"/>
      <c r="Q146" s="24" t="s">
        <v>6</v>
      </c>
      <c r="R146" s="24"/>
      <c r="S146" s="25">
        <f>[1]Ergebnis!L135</f>
        <v>-1</v>
      </c>
      <c r="T146" s="25" t="s">
        <v>6</v>
      </c>
      <c r="U146" s="25">
        <f>[1]Ergebnis!N135</f>
        <v>-1</v>
      </c>
      <c r="V146" s="1">
        <f t="shared" si="309"/>
        <v>0</v>
      </c>
      <c r="Y146" s="3">
        <f t="shared" si="310"/>
        <v>0</v>
      </c>
      <c r="Z146" s="3">
        <f t="shared" si="311"/>
        <v>0</v>
      </c>
      <c r="AA146" s="3">
        <f t="shared" si="312"/>
        <v>0</v>
      </c>
      <c r="AB146" s="3">
        <f t="shared" si="313"/>
        <v>0</v>
      </c>
      <c r="AC146" s="4"/>
      <c r="AD146" s="4">
        <f t="shared" si="314"/>
        <v>0</v>
      </c>
      <c r="AE146" s="4">
        <f t="shared" si="315"/>
        <v>2</v>
      </c>
      <c r="AF146" s="4">
        <f t="shared" si="316"/>
        <v>0</v>
      </c>
      <c r="AG146" s="4">
        <f t="shared" si="317"/>
        <v>2</v>
      </c>
      <c r="AH146" s="4"/>
      <c r="AI146" s="4">
        <f t="shared" si="318"/>
        <v>0</v>
      </c>
      <c r="AJ146" s="4">
        <f t="shared" si="319"/>
        <v>2</v>
      </c>
      <c r="AK146" s="4">
        <f t="shared" si="320"/>
        <v>0</v>
      </c>
      <c r="AL146" s="4">
        <f t="shared" si="321"/>
        <v>2</v>
      </c>
      <c r="AM146" s="4"/>
      <c r="AN146" s="4">
        <f t="shared" si="322"/>
        <v>1</v>
      </c>
      <c r="AP146" s="3">
        <f t="shared" si="323"/>
        <v>0</v>
      </c>
      <c r="AQ146" s="3">
        <f t="shared" si="324"/>
        <v>0</v>
      </c>
      <c r="AR146" s="3">
        <f t="shared" si="325"/>
        <v>0</v>
      </c>
      <c r="AS146" s="3">
        <f t="shared" si="326"/>
        <v>0</v>
      </c>
      <c r="AT146" s="4"/>
      <c r="AU146" s="4">
        <f t="shared" si="327"/>
        <v>0</v>
      </c>
      <c r="AV146" s="4">
        <f t="shared" si="328"/>
        <v>2</v>
      </c>
      <c r="AW146" s="4">
        <f t="shared" si="329"/>
        <v>0</v>
      </c>
      <c r="AX146" s="4">
        <f t="shared" si="330"/>
        <v>2</v>
      </c>
      <c r="AY146" s="4"/>
      <c r="AZ146" s="4">
        <f t="shared" si="331"/>
        <v>0</v>
      </c>
      <c r="BA146" s="4">
        <f t="shared" si="332"/>
        <v>2</v>
      </c>
      <c r="BB146" s="4">
        <f t="shared" si="333"/>
        <v>0</v>
      </c>
      <c r="BC146" s="4">
        <f t="shared" si="334"/>
        <v>2</v>
      </c>
      <c r="BD146" s="4"/>
      <c r="BE146" s="4">
        <f t="shared" si="335"/>
        <v>1</v>
      </c>
    </row>
    <row r="147" spans="1:57">
      <c r="A147" s="67" t="s">
        <v>11</v>
      </c>
      <c r="B147" s="67"/>
      <c r="C147" s="67"/>
      <c r="D147" s="67"/>
      <c r="E147" s="67"/>
      <c r="F147" s="67"/>
      <c r="G147" s="67"/>
      <c r="H147" s="67"/>
      <c r="I147" s="67"/>
      <c r="J147" s="2">
        <f>SUM(J138:J146)</f>
        <v>0</v>
      </c>
      <c r="M147" s="67" t="s">
        <v>11</v>
      </c>
      <c r="N147" s="67"/>
      <c r="O147" s="67"/>
      <c r="P147" s="67"/>
      <c r="Q147" s="67"/>
      <c r="R147" s="67"/>
      <c r="S147" s="67"/>
      <c r="T147" s="67"/>
      <c r="U147" s="67"/>
      <c r="V147" s="2">
        <f>SUM(V138:V146)</f>
        <v>0</v>
      </c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</row>
    <row r="148" spans="1:57">
      <c r="A148" s="33"/>
      <c r="B148" s="34"/>
      <c r="C148" s="34"/>
      <c r="D148" s="4"/>
      <c r="E148" s="4"/>
      <c r="F148" s="4"/>
      <c r="G148" s="4"/>
      <c r="H148" s="4"/>
      <c r="I148" s="4"/>
      <c r="J148" s="4"/>
      <c r="M148" s="33"/>
      <c r="N148" s="34"/>
      <c r="O148" s="34"/>
      <c r="P148" s="4"/>
      <c r="Q148" s="4"/>
      <c r="R148" s="4"/>
      <c r="S148" s="4"/>
      <c r="T148" s="4"/>
      <c r="U148" s="4"/>
      <c r="V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</row>
    <row r="149" spans="1:57">
      <c r="A149" s="68" t="s">
        <v>42</v>
      </c>
      <c r="B149" s="68"/>
      <c r="C149" s="68"/>
      <c r="D149" s="69" t="s">
        <v>2</v>
      </c>
      <c r="E149" s="69"/>
      <c r="F149" s="69"/>
      <c r="G149" s="69" t="s">
        <v>3</v>
      </c>
      <c r="H149" s="69"/>
      <c r="I149" s="69"/>
      <c r="J149" s="21" t="s">
        <v>4</v>
      </c>
      <c r="M149" s="68" t="s">
        <v>43</v>
      </c>
      <c r="N149" s="68"/>
      <c r="O149" s="68"/>
      <c r="P149" s="69" t="s">
        <v>2</v>
      </c>
      <c r="Q149" s="69"/>
      <c r="R149" s="69"/>
      <c r="S149" s="69" t="s">
        <v>3</v>
      </c>
      <c r="T149" s="69"/>
      <c r="U149" s="69"/>
      <c r="V149" s="21" t="s">
        <v>4</v>
      </c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</row>
    <row r="150" spans="1:57">
      <c r="A150" s="26"/>
      <c r="B150" s="23" t="str">
        <f>sch</f>
        <v>Schalke 04</v>
      </c>
      <c r="C150" s="23" t="str">
        <f>wb</f>
        <v>Werder Bremen</v>
      </c>
      <c r="D150" s="24"/>
      <c r="E150" s="24" t="s">
        <v>6</v>
      </c>
      <c r="F150" s="24"/>
      <c r="G150" s="25">
        <f>[1]Ergebnis!D138</f>
        <v>-1</v>
      </c>
      <c r="H150" s="25" t="s">
        <v>6</v>
      </c>
      <c r="I150" s="25">
        <f>[1]Ergebnis!F138</f>
        <v>-1</v>
      </c>
      <c r="J150" s="1">
        <f t="shared" ref="J150:J158" si="336">IF(G150+I150&lt;0,0,IF(AB150=3,3,IF(AB150=0,AN150,0)))</f>
        <v>0</v>
      </c>
      <c r="M150" s="26"/>
      <c r="N150" s="23" t="str">
        <f>sch</f>
        <v>Schalke 04</v>
      </c>
      <c r="O150" s="23" t="str">
        <f>fck</f>
        <v>Kaiserslautern</v>
      </c>
      <c r="P150" s="24"/>
      <c r="Q150" s="24" t="s">
        <v>6</v>
      </c>
      <c r="R150" s="24"/>
      <c r="S150" s="25">
        <f>[1]Ergebnis!L138</f>
        <v>-1</v>
      </c>
      <c r="T150" s="25" t="s">
        <v>6</v>
      </c>
      <c r="U150" s="25">
        <f>[1]Ergebnis!N138</f>
        <v>-1</v>
      </c>
      <c r="V150" s="1">
        <f t="shared" ref="V150:V158" si="337">IF(S150+U150&lt;0,0,IF(AS150=3,3,IF(AS150=0,BE150,0)))</f>
        <v>0</v>
      </c>
      <c r="Y150" s="3">
        <f t="shared" ref="Y150:Y158" si="338">IF(D150=G150,1,0)</f>
        <v>0</v>
      </c>
      <c r="Z150" s="3">
        <f t="shared" ref="Z150:Z158" si="339">IF(F150=I150,1,0)</f>
        <v>0</v>
      </c>
      <c r="AA150" s="3">
        <f t="shared" ref="AA150:AA158" si="340">Y150+Z150</f>
        <v>0</v>
      </c>
      <c r="AB150" s="3">
        <f t="shared" ref="AB150:AB158" si="341">IF(AA150=2,3,0)</f>
        <v>0</v>
      </c>
      <c r="AC150" s="4"/>
      <c r="AD150" s="4">
        <f t="shared" ref="AD150:AD158" si="342">IF(D150&gt;F150,1,0)</f>
        <v>0</v>
      </c>
      <c r="AE150" s="4">
        <f t="shared" ref="AE150:AE158" si="343">IF(D150=F150,2,0)</f>
        <v>2</v>
      </c>
      <c r="AF150" s="4">
        <f t="shared" ref="AF150:AF158" si="344">IF(D150&lt;F150,3,0)</f>
        <v>0</v>
      </c>
      <c r="AG150" s="4">
        <f t="shared" ref="AG150:AG158" si="345">AD150+AE150+AF150</f>
        <v>2</v>
      </c>
      <c r="AH150" s="4"/>
      <c r="AI150" s="4">
        <f t="shared" ref="AI150:AI158" si="346">IF(G150&gt;I150,1,0)</f>
        <v>0</v>
      </c>
      <c r="AJ150" s="4">
        <f t="shared" ref="AJ150:AJ158" si="347">IF(G150=I150,2,0)</f>
        <v>2</v>
      </c>
      <c r="AK150" s="4">
        <f t="shared" ref="AK150:AK158" si="348">IF(G150&lt;I150,3,0)</f>
        <v>0</v>
      </c>
      <c r="AL150" s="4">
        <f t="shared" ref="AL150:AL158" si="349">AI150+AJ150+AK150</f>
        <v>2</v>
      </c>
      <c r="AM150" s="4"/>
      <c r="AN150" s="4">
        <f t="shared" ref="AN150:AN158" si="350">IF(AG150=AL150,1,0)</f>
        <v>1</v>
      </c>
      <c r="AP150" s="3">
        <f t="shared" ref="AP150:AP158" si="351">IF(P150=S150,1,0)</f>
        <v>0</v>
      </c>
      <c r="AQ150" s="3">
        <f t="shared" ref="AQ150:AQ158" si="352">IF(R150=U150,1,0)</f>
        <v>0</v>
      </c>
      <c r="AR150" s="3">
        <f t="shared" ref="AR150:AR158" si="353">AP150+AQ150</f>
        <v>0</v>
      </c>
      <c r="AS150" s="3">
        <f t="shared" ref="AS150:AS158" si="354">IF(AR150=2,3,0)</f>
        <v>0</v>
      </c>
      <c r="AT150" s="4"/>
      <c r="AU150" s="4">
        <f t="shared" ref="AU150:AU158" si="355">IF(P150&gt;R150,1,0)</f>
        <v>0</v>
      </c>
      <c r="AV150" s="4">
        <f t="shared" ref="AV150:AV158" si="356">IF(P150=R150,2,0)</f>
        <v>2</v>
      </c>
      <c r="AW150" s="4">
        <f t="shared" ref="AW150:AW158" si="357">IF(P150&lt;R150,3,0)</f>
        <v>0</v>
      </c>
      <c r="AX150" s="4">
        <f t="shared" ref="AX150:AX158" si="358">AU150+AV150+AW150</f>
        <v>2</v>
      </c>
      <c r="AY150" s="4"/>
      <c r="AZ150" s="4">
        <f t="shared" ref="AZ150:AZ158" si="359">IF(S150&gt;U150,1,0)</f>
        <v>0</v>
      </c>
      <c r="BA150" s="4">
        <f t="shared" ref="BA150:BA158" si="360">IF(S150=U150,2,0)</f>
        <v>2</v>
      </c>
      <c r="BB150" s="4">
        <f t="shared" ref="BB150:BB158" si="361">IF(S150&lt;U150,3,0)</f>
        <v>0</v>
      </c>
      <c r="BC150" s="4">
        <f t="shared" ref="BC150:BC158" si="362">AZ150+BA150+BB150</f>
        <v>2</v>
      </c>
      <c r="BD150" s="4"/>
      <c r="BE150" s="4">
        <f t="shared" ref="BE150:BE158" si="363">IF(AX150=BC150,1,0)</f>
        <v>1</v>
      </c>
    </row>
    <row r="151" spans="1:57">
      <c r="A151" s="27"/>
      <c r="B151" s="28" t="str">
        <f>lev</f>
        <v>Bayer Leverkusen</v>
      </c>
      <c r="C151" s="28" t="str">
        <f>bay</f>
        <v>Bayern München</v>
      </c>
      <c r="D151" s="29"/>
      <c r="E151" s="29" t="s">
        <v>6</v>
      </c>
      <c r="F151" s="29"/>
      <c r="G151" s="30">
        <f>[1]Ergebnis!D139</f>
        <v>-1</v>
      </c>
      <c r="H151" s="30" t="s">
        <v>6</v>
      </c>
      <c r="I151" s="30">
        <f>[1]Ergebnis!F139</f>
        <v>-1</v>
      </c>
      <c r="J151" s="1">
        <f t="shared" si="336"/>
        <v>0</v>
      </c>
      <c r="M151" s="27"/>
      <c r="N151" s="28" t="str">
        <f>lev</f>
        <v>Bayer Leverkusen</v>
      </c>
      <c r="O151" s="28" t="str">
        <f>hoff</f>
        <v>1899 Hoffenheim</v>
      </c>
      <c r="P151" s="29"/>
      <c r="Q151" s="29" t="s">
        <v>6</v>
      </c>
      <c r="R151" s="29"/>
      <c r="S151" s="30">
        <f>[1]Ergebnis!L139</f>
        <v>-1</v>
      </c>
      <c r="T151" s="30" t="s">
        <v>6</v>
      </c>
      <c r="U151" s="30">
        <f>[1]Ergebnis!N139</f>
        <v>-1</v>
      </c>
      <c r="V151" s="1">
        <f t="shared" si="337"/>
        <v>0</v>
      </c>
      <c r="Y151" s="3">
        <f t="shared" si="338"/>
        <v>0</v>
      </c>
      <c r="Z151" s="3">
        <f t="shared" si="339"/>
        <v>0</v>
      </c>
      <c r="AA151" s="3">
        <f t="shared" si="340"/>
        <v>0</v>
      </c>
      <c r="AB151" s="3">
        <f t="shared" si="341"/>
        <v>0</v>
      </c>
      <c r="AC151" s="4"/>
      <c r="AD151" s="4">
        <f t="shared" si="342"/>
        <v>0</v>
      </c>
      <c r="AE151" s="4">
        <f t="shared" si="343"/>
        <v>2</v>
      </c>
      <c r="AF151" s="4">
        <f t="shared" si="344"/>
        <v>0</v>
      </c>
      <c r="AG151" s="4">
        <f t="shared" si="345"/>
        <v>2</v>
      </c>
      <c r="AH151" s="4"/>
      <c r="AI151" s="4">
        <f t="shared" si="346"/>
        <v>0</v>
      </c>
      <c r="AJ151" s="4">
        <f t="shared" si="347"/>
        <v>2</v>
      </c>
      <c r="AK151" s="4">
        <f t="shared" si="348"/>
        <v>0</v>
      </c>
      <c r="AL151" s="4">
        <f t="shared" si="349"/>
        <v>2</v>
      </c>
      <c r="AM151" s="4"/>
      <c r="AN151" s="4">
        <f t="shared" si="350"/>
        <v>1</v>
      </c>
      <c r="AP151" s="3">
        <f t="shared" si="351"/>
        <v>0</v>
      </c>
      <c r="AQ151" s="3">
        <f t="shared" si="352"/>
        <v>0</v>
      </c>
      <c r="AR151" s="3">
        <f t="shared" si="353"/>
        <v>0</v>
      </c>
      <c r="AS151" s="3">
        <f t="shared" si="354"/>
        <v>0</v>
      </c>
      <c r="AT151" s="4"/>
      <c r="AU151" s="4">
        <f t="shared" si="355"/>
        <v>0</v>
      </c>
      <c r="AV151" s="4">
        <f t="shared" si="356"/>
        <v>2</v>
      </c>
      <c r="AW151" s="4">
        <f t="shared" si="357"/>
        <v>0</v>
      </c>
      <c r="AX151" s="4">
        <f t="shared" si="358"/>
        <v>2</v>
      </c>
      <c r="AY151" s="4"/>
      <c r="AZ151" s="4">
        <f t="shared" si="359"/>
        <v>0</v>
      </c>
      <c r="BA151" s="4">
        <f t="shared" si="360"/>
        <v>2</v>
      </c>
      <c r="BB151" s="4">
        <f t="shared" si="361"/>
        <v>0</v>
      </c>
      <c r="BC151" s="4">
        <f t="shared" si="362"/>
        <v>2</v>
      </c>
      <c r="BD151" s="4"/>
      <c r="BE151" s="4">
        <f t="shared" si="363"/>
        <v>1</v>
      </c>
    </row>
    <row r="152" spans="1:57">
      <c r="A152" s="26"/>
      <c r="B152" s="23" t="str">
        <f>vfb</f>
        <v>VfB Stuttgart</v>
      </c>
      <c r="C152" s="23" t="str">
        <f>kö</f>
        <v>1. FC Köln</v>
      </c>
      <c r="D152" s="24"/>
      <c r="E152" s="24" t="s">
        <v>6</v>
      </c>
      <c r="F152" s="24"/>
      <c r="G152" s="25">
        <f>[1]Ergebnis!D140</f>
        <v>-1</v>
      </c>
      <c r="H152" s="25" t="s">
        <v>6</v>
      </c>
      <c r="I152" s="25">
        <f>[1]Ergebnis!F140</f>
        <v>-1</v>
      </c>
      <c r="J152" s="1">
        <f t="shared" si="336"/>
        <v>0</v>
      </c>
      <c r="M152" s="26"/>
      <c r="N152" s="23" t="str">
        <f>vfb</f>
        <v>VfB Stuttgart</v>
      </c>
      <c r="O152" s="23" t="str">
        <f>hsv</f>
        <v>Hamburger SV</v>
      </c>
      <c r="P152" s="24"/>
      <c r="Q152" s="24" t="s">
        <v>6</v>
      </c>
      <c r="R152" s="24"/>
      <c r="S152" s="25">
        <f>[1]Ergebnis!L140</f>
        <v>-1</v>
      </c>
      <c r="T152" s="25" t="s">
        <v>6</v>
      </c>
      <c r="U152" s="25">
        <f>[1]Ergebnis!N140</f>
        <v>-1</v>
      </c>
      <c r="V152" s="1">
        <f t="shared" si="337"/>
        <v>0</v>
      </c>
      <c r="Y152" s="3">
        <f t="shared" si="338"/>
        <v>0</v>
      </c>
      <c r="Z152" s="3">
        <f t="shared" si="339"/>
        <v>0</v>
      </c>
      <c r="AA152" s="3">
        <f t="shared" si="340"/>
        <v>0</v>
      </c>
      <c r="AB152" s="3">
        <f t="shared" si="341"/>
        <v>0</v>
      </c>
      <c r="AC152" s="4"/>
      <c r="AD152" s="4">
        <f t="shared" si="342"/>
        <v>0</v>
      </c>
      <c r="AE152" s="4">
        <f t="shared" si="343"/>
        <v>2</v>
      </c>
      <c r="AF152" s="4">
        <f t="shared" si="344"/>
        <v>0</v>
      </c>
      <c r="AG152" s="4">
        <f t="shared" si="345"/>
        <v>2</v>
      </c>
      <c r="AH152" s="4"/>
      <c r="AI152" s="4">
        <f t="shared" si="346"/>
        <v>0</v>
      </c>
      <c r="AJ152" s="4">
        <f t="shared" si="347"/>
        <v>2</v>
      </c>
      <c r="AK152" s="4">
        <f t="shared" si="348"/>
        <v>0</v>
      </c>
      <c r="AL152" s="4">
        <f t="shared" si="349"/>
        <v>2</v>
      </c>
      <c r="AM152" s="4"/>
      <c r="AN152" s="4">
        <f t="shared" si="350"/>
        <v>1</v>
      </c>
      <c r="AP152" s="3">
        <f t="shared" si="351"/>
        <v>0</v>
      </c>
      <c r="AQ152" s="3">
        <f t="shared" si="352"/>
        <v>0</v>
      </c>
      <c r="AR152" s="3">
        <f t="shared" si="353"/>
        <v>0</v>
      </c>
      <c r="AS152" s="3">
        <f t="shared" si="354"/>
        <v>0</v>
      </c>
      <c r="AT152" s="4"/>
      <c r="AU152" s="4">
        <f t="shared" si="355"/>
        <v>0</v>
      </c>
      <c r="AV152" s="4">
        <f t="shared" si="356"/>
        <v>2</v>
      </c>
      <c r="AW152" s="4">
        <f t="shared" si="357"/>
        <v>0</v>
      </c>
      <c r="AX152" s="4">
        <f t="shared" si="358"/>
        <v>2</v>
      </c>
      <c r="AY152" s="4"/>
      <c r="AZ152" s="4">
        <f t="shared" si="359"/>
        <v>0</v>
      </c>
      <c r="BA152" s="4">
        <f t="shared" si="360"/>
        <v>2</v>
      </c>
      <c r="BB152" s="4">
        <f t="shared" si="361"/>
        <v>0</v>
      </c>
      <c r="BC152" s="4">
        <f t="shared" si="362"/>
        <v>2</v>
      </c>
      <c r="BD152" s="4"/>
      <c r="BE152" s="4">
        <f t="shared" si="363"/>
        <v>1</v>
      </c>
    </row>
    <row r="153" spans="1:57">
      <c r="A153" s="27"/>
      <c r="B153" s="28" t="str">
        <f>ein</f>
        <v>Eintracht Frankfurt</v>
      </c>
      <c r="C153" s="28" t="str">
        <f>hoff</f>
        <v>1899 Hoffenheim</v>
      </c>
      <c r="D153" s="29"/>
      <c r="E153" s="29" t="s">
        <v>6</v>
      </c>
      <c r="F153" s="29"/>
      <c r="G153" s="30">
        <f>[1]Ergebnis!D141</f>
        <v>-1</v>
      </c>
      <c r="H153" s="30" t="s">
        <v>6</v>
      </c>
      <c r="I153" s="30">
        <f>[1]Ergebnis!F141</f>
        <v>-1</v>
      </c>
      <c r="J153" s="1">
        <f t="shared" si="336"/>
        <v>0</v>
      </c>
      <c r="M153" s="27"/>
      <c r="N153" s="28" t="str">
        <f>vfl</f>
        <v>VfL Wolfsburg</v>
      </c>
      <c r="O153" s="28" t="str">
        <f>kö</f>
        <v>1. FC Köln</v>
      </c>
      <c r="P153" s="29"/>
      <c r="Q153" s="29" t="s">
        <v>6</v>
      </c>
      <c r="R153" s="29"/>
      <c r="S153" s="30">
        <f>[1]Ergebnis!L141</f>
        <v>-1</v>
      </c>
      <c r="T153" s="30" t="s">
        <v>6</v>
      </c>
      <c r="U153" s="30">
        <f>[1]Ergebnis!N141</f>
        <v>-1</v>
      </c>
      <c r="V153" s="1">
        <f t="shared" si="337"/>
        <v>0</v>
      </c>
      <c r="Y153" s="3">
        <f t="shared" si="338"/>
        <v>0</v>
      </c>
      <c r="Z153" s="3">
        <f t="shared" si="339"/>
        <v>0</v>
      </c>
      <c r="AA153" s="3">
        <f t="shared" si="340"/>
        <v>0</v>
      </c>
      <c r="AB153" s="3">
        <f t="shared" si="341"/>
        <v>0</v>
      </c>
      <c r="AC153" s="4"/>
      <c r="AD153" s="4">
        <f t="shared" si="342"/>
        <v>0</v>
      </c>
      <c r="AE153" s="4">
        <f t="shared" si="343"/>
        <v>2</v>
      </c>
      <c r="AF153" s="4">
        <f t="shared" si="344"/>
        <v>0</v>
      </c>
      <c r="AG153" s="4">
        <f t="shared" si="345"/>
        <v>2</v>
      </c>
      <c r="AH153" s="4"/>
      <c r="AI153" s="4">
        <f t="shared" si="346"/>
        <v>0</v>
      </c>
      <c r="AJ153" s="4">
        <f t="shared" si="347"/>
        <v>2</v>
      </c>
      <c r="AK153" s="4">
        <f t="shared" si="348"/>
        <v>0</v>
      </c>
      <c r="AL153" s="4">
        <f t="shared" si="349"/>
        <v>2</v>
      </c>
      <c r="AM153" s="4"/>
      <c r="AN153" s="4">
        <f t="shared" si="350"/>
        <v>1</v>
      </c>
      <c r="AP153" s="3">
        <f t="shared" si="351"/>
        <v>0</v>
      </c>
      <c r="AQ153" s="3">
        <f t="shared" si="352"/>
        <v>0</v>
      </c>
      <c r="AR153" s="3">
        <f t="shared" si="353"/>
        <v>0</v>
      </c>
      <c r="AS153" s="3">
        <f t="shared" si="354"/>
        <v>0</v>
      </c>
      <c r="AT153" s="4"/>
      <c r="AU153" s="4">
        <f t="shared" si="355"/>
        <v>0</v>
      </c>
      <c r="AV153" s="4">
        <f t="shared" si="356"/>
        <v>2</v>
      </c>
      <c r="AW153" s="4">
        <f t="shared" si="357"/>
        <v>0</v>
      </c>
      <c r="AX153" s="4">
        <f t="shared" si="358"/>
        <v>2</v>
      </c>
      <c r="AY153" s="4"/>
      <c r="AZ153" s="4">
        <f t="shared" si="359"/>
        <v>0</v>
      </c>
      <c r="BA153" s="4">
        <f t="shared" si="360"/>
        <v>2</v>
      </c>
      <c r="BB153" s="4">
        <f t="shared" si="361"/>
        <v>0</v>
      </c>
      <c r="BC153" s="4">
        <f t="shared" si="362"/>
        <v>2</v>
      </c>
      <c r="BD153" s="4"/>
      <c r="BE153" s="4">
        <f t="shared" si="363"/>
        <v>1</v>
      </c>
    </row>
    <row r="154" spans="1:57">
      <c r="A154" s="26"/>
      <c r="B154" s="23" t="str">
        <f>mgb</f>
        <v>Mönchengladbach</v>
      </c>
      <c r="C154" s="23" t="str">
        <f>mai</f>
        <v>Mainz 05</v>
      </c>
      <c r="D154" s="24"/>
      <c r="E154" s="24" t="s">
        <v>6</v>
      </c>
      <c r="F154" s="24"/>
      <c r="G154" s="25">
        <f>[1]Ergebnis!D142</f>
        <v>-1</v>
      </c>
      <c r="H154" s="25" t="s">
        <v>6</v>
      </c>
      <c r="I154" s="25">
        <f>[1]Ergebnis!F142</f>
        <v>-1</v>
      </c>
      <c r="J154" s="1">
        <f t="shared" si="336"/>
        <v>0</v>
      </c>
      <c r="M154" s="26"/>
      <c r="N154" s="23" t="str">
        <f>ein</f>
        <v>Eintracht Frankfurt</v>
      </c>
      <c r="O154" s="23" t="str">
        <f>bay</f>
        <v>Bayern München</v>
      </c>
      <c r="P154" s="24"/>
      <c r="Q154" s="24" t="s">
        <v>6</v>
      </c>
      <c r="R154" s="24"/>
      <c r="S154" s="25">
        <f>[1]Ergebnis!L142</f>
        <v>-1</v>
      </c>
      <c r="T154" s="25" t="s">
        <v>6</v>
      </c>
      <c r="U154" s="25">
        <f>[1]Ergebnis!N142</f>
        <v>-1</v>
      </c>
      <c r="V154" s="1">
        <f t="shared" si="337"/>
        <v>0</v>
      </c>
      <c r="Y154" s="3">
        <f t="shared" si="338"/>
        <v>0</v>
      </c>
      <c r="Z154" s="3">
        <f t="shared" si="339"/>
        <v>0</v>
      </c>
      <c r="AA154" s="3">
        <f t="shared" si="340"/>
        <v>0</v>
      </c>
      <c r="AB154" s="3">
        <f t="shared" si="341"/>
        <v>0</v>
      </c>
      <c r="AC154" s="4"/>
      <c r="AD154" s="4">
        <f t="shared" si="342"/>
        <v>0</v>
      </c>
      <c r="AE154" s="4">
        <f t="shared" si="343"/>
        <v>2</v>
      </c>
      <c r="AF154" s="4">
        <f t="shared" si="344"/>
        <v>0</v>
      </c>
      <c r="AG154" s="4">
        <f t="shared" si="345"/>
        <v>2</v>
      </c>
      <c r="AH154" s="4"/>
      <c r="AI154" s="4">
        <f t="shared" si="346"/>
        <v>0</v>
      </c>
      <c r="AJ154" s="4">
        <f t="shared" si="347"/>
        <v>2</v>
      </c>
      <c r="AK154" s="4">
        <f t="shared" si="348"/>
        <v>0</v>
      </c>
      <c r="AL154" s="4">
        <f t="shared" si="349"/>
        <v>2</v>
      </c>
      <c r="AM154" s="4"/>
      <c r="AN154" s="4">
        <f t="shared" si="350"/>
        <v>1</v>
      </c>
      <c r="AP154" s="3">
        <f t="shared" si="351"/>
        <v>0</v>
      </c>
      <c r="AQ154" s="3">
        <f t="shared" si="352"/>
        <v>0</v>
      </c>
      <c r="AR154" s="3">
        <f t="shared" si="353"/>
        <v>0</v>
      </c>
      <c r="AS154" s="3">
        <f t="shared" si="354"/>
        <v>0</v>
      </c>
      <c r="AT154" s="4"/>
      <c r="AU154" s="4">
        <f t="shared" si="355"/>
        <v>0</v>
      </c>
      <c r="AV154" s="4">
        <f t="shared" si="356"/>
        <v>2</v>
      </c>
      <c r="AW154" s="4">
        <f t="shared" si="357"/>
        <v>0</v>
      </c>
      <c r="AX154" s="4">
        <f t="shared" si="358"/>
        <v>2</v>
      </c>
      <c r="AY154" s="4"/>
      <c r="AZ154" s="4">
        <f t="shared" si="359"/>
        <v>0</v>
      </c>
      <c r="BA154" s="4">
        <f t="shared" si="360"/>
        <v>2</v>
      </c>
      <c r="BB154" s="4">
        <f t="shared" si="361"/>
        <v>0</v>
      </c>
      <c r="BC154" s="4">
        <f t="shared" si="362"/>
        <v>2</v>
      </c>
      <c r="BD154" s="4"/>
      <c r="BE154" s="4">
        <f t="shared" si="363"/>
        <v>1</v>
      </c>
    </row>
    <row r="155" spans="1:57">
      <c r="A155" s="27"/>
      <c r="B155" s="28" t="str">
        <f>scf</f>
        <v>SC Freiburg</v>
      </c>
      <c r="C155" s="28" t="str">
        <f>bvb</f>
        <v>Borussia Dortmund</v>
      </c>
      <c r="D155" s="29"/>
      <c r="E155" s="29" t="s">
        <v>6</v>
      </c>
      <c r="F155" s="29"/>
      <c r="G155" s="30">
        <f>[1]Ergebnis!D143</f>
        <v>-1</v>
      </c>
      <c r="H155" s="30" t="s">
        <v>6</v>
      </c>
      <c r="I155" s="30">
        <f>[1]Ergebnis!F143</f>
        <v>-1</v>
      </c>
      <c r="J155" s="1">
        <f t="shared" si="336"/>
        <v>0</v>
      </c>
      <c r="M155" s="27"/>
      <c r="N155" s="28" t="str">
        <f>mgb</f>
        <v>Mönchengladbach</v>
      </c>
      <c r="O155" s="28" t="str">
        <f>bvb</f>
        <v>Borussia Dortmund</v>
      </c>
      <c r="P155" s="29"/>
      <c r="Q155" s="29" t="s">
        <v>6</v>
      </c>
      <c r="R155" s="29"/>
      <c r="S155" s="30">
        <f>[1]Ergebnis!L143</f>
        <v>-1</v>
      </c>
      <c r="T155" s="30" t="s">
        <v>6</v>
      </c>
      <c r="U155" s="30">
        <f>[1]Ergebnis!N143</f>
        <v>-1</v>
      </c>
      <c r="V155" s="1">
        <f t="shared" si="337"/>
        <v>0</v>
      </c>
      <c r="Y155" s="3">
        <f t="shared" si="338"/>
        <v>0</v>
      </c>
      <c r="Z155" s="3">
        <f t="shared" si="339"/>
        <v>0</v>
      </c>
      <c r="AA155" s="3">
        <f t="shared" si="340"/>
        <v>0</v>
      </c>
      <c r="AB155" s="3">
        <f t="shared" si="341"/>
        <v>0</v>
      </c>
      <c r="AC155" s="4"/>
      <c r="AD155" s="4">
        <f t="shared" si="342"/>
        <v>0</v>
      </c>
      <c r="AE155" s="4">
        <f t="shared" si="343"/>
        <v>2</v>
      </c>
      <c r="AF155" s="4">
        <f t="shared" si="344"/>
        <v>0</v>
      </c>
      <c r="AG155" s="4">
        <f t="shared" si="345"/>
        <v>2</v>
      </c>
      <c r="AH155" s="4"/>
      <c r="AI155" s="4">
        <f t="shared" si="346"/>
        <v>0</v>
      </c>
      <c r="AJ155" s="4">
        <f t="shared" si="347"/>
        <v>2</v>
      </c>
      <c r="AK155" s="4">
        <f t="shared" si="348"/>
        <v>0</v>
      </c>
      <c r="AL155" s="4">
        <f t="shared" si="349"/>
        <v>2</v>
      </c>
      <c r="AM155" s="4"/>
      <c r="AN155" s="4">
        <f t="shared" si="350"/>
        <v>1</v>
      </c>
      <c r="AP155" s="3">
        <f t="shared" si="351"/>
        <v>0</v>
      </c>
      <c r="AQ155" s="3">
        <f t="shared" si="352"/>
        <v>0</v>
      </c>
      <c r="AR155" s="3">
        <f t="shared" si="353"/>
        <v>0</v>
      </c>
      <c r="AS155" s="3">
        <f t="shared" si="354"/>
        <v>0</v>
      </c>
      <c r="AT155" s="4"/>
      <c r="AU155" s="4">
        <f t="shared" si="355"/>
        <v>0</v>
      </c>
      <c r="AV155" s="4">
        <f t="shared" si="356"/>
        <v>2</v>
      </c>
      <c r="AW155" s="4">
        <f t="shared" si="357"/>
        <v>0</v>
      </c>
      <c r="AX155" s="4">
        <f t="shared" si="358"/>
        <v>2</v>
      </c>
      <c r="AY155" s="4"/>
      <c r="AZ155" s="4">
        <f t="shared" si="359"/>
        <v>0</v>
      </c>
      <c r="BA155" s="4">
        <f t="shared" si="360"/>
        <v>2</v>
      </c>
      <c r="BB155" s="4">
        <f t="shared" si="361"/>
        <v>0</v>
      </c>
      <c r="BC155" s="4">
        <f t="shared" si="362"/>
        <v>2</v>
      </c>
      <c r="BD155" s="4"/>
      <c r="BE155" s="4">
        <f t="shared" si="363"/>
        <v>1</v>
      </c>
    </row>
    <row r="156" spans="1:57">
      <c r="A156" s="26"/>
      <c r="B156" s="23" t="str">
        <f>han</f>
        <v>Hannover 96</v>
      </c>
      <c r="C156" s="23" t="str">
        <f>hsv</f>
        <v>Hamburger SV</v>
      </c>
      <c r="D156" s="24"/>
      <c r="E156" s="24" t="s">
        <v>6</v>
      </c>
      <c r="F156" s="24"/>
      <c r="G156" s="25">
        <f>[1]Ergebnis!D144</f>
        <v>-1</v>
      </c>
      <c r="H156" s="25" t="s">
        <v>6</v>
      </c>
      <c r="I156" s="25">
        <f>[1]Ergebnis!F144</f>
        <v>-1</v>
      </c>
      <c r="J156" s="1">
        <f t="shared" si="336"/>
        <v>0</v>
      </c>
      <c r="M156" s="26"/>
      <c r="N156" s="23" t="str">
        <f>scf</f>
        <v>SC Freiburg</v>
      </c>
      <c r="O156" s="23" t="str">
        <f>han</f>
        <v>Hannover 96</v>
      </c>
      <c r="P156" s="24"/>
      <c r="Q156" s="24" t="s">
        <v>6</v>
      </c>
      <c r="R156" s="24"/>
      <c r="S156" s="25">
        <f>[1]Ergebnis!L144</f>
        <v>-1</v>
      </c>
      <c r="T156" s="25" t="s">
        <v>6</v>
      </c>
      <c r="U156" s="25">
        <f>[1]Ergebnis!N144</f>
        <v>-1</v>
      </c>
      <c r="V156" s="1">
        <f t="shared" si="337"/>
        <v>0</v>
      </c>
      <c r="Y156" s="3">
        <f t="shared" si="338"/>
        <v>0</v>
      </c>
      <c r="Z156" s="3">
        <f t="shared" si="339"/>
        <v>0</v>
      </c>
      <c r="AA156" s="3">
        <f t="shared" si="340"/>
        <v>0</v>
      </c>
      <c r="AB156" s="3">
        <f t="shared" si="341"/>
        <v>0</v>
      </c>
      <c r="AC156" s="4"/>
      <c r="AD156" s="4">
        <f t="shared" si="342"/>
        <v>0</v>
      </c>
      <c r="AE156" s="4">
        <f t="shared" si="343"/>
        <v>2</v>
      </c>
      <c r="AF156" s="4">
        <f t="shared" si="344"/>
        <v>0</v>
      </c>
      <c r="AG156" s="4">
        <f t="shared" si="345"/>
        <v>2</v>
      </c>
      <c r="AH156" s="4"/>
      <c r="AI156" s="4">
        <f t="shared" si="346"/>
        <v>0</v>
      </c>
      <c r="AJ156" s="4">
        <f t="shared" si="347"/>
        <v>2</v>
      </c>
      <c r="AK156" s="4">
        <f t="shared" si="348"/>
        <v>0</v>
      </c>
      <c r="AL156" s="4">
        <f t="shared" si="349"/>
        <v>2</v>
      </c>
      <c r="AM156" s="4"/>
      <c r="AN156" s="4">
        <f t="shared" si="350"/>
        <v>1</v>
      </c>
      <c r="AP156" s="3">
        <f t="shared" si="351"/>
        <v>0</v>
      </c>
      <c r="AQ156" s="3">
        <f t="shared" si="352"/>
        <v>0</v>
      </c>
      <c r="AR156" s="3">
        <f t="shared" si="353"/>
        <v>0</v>
      </c>
      <c r="AS156" s="3">
        <f t="shared" si="354"/>
        <v>0</v>
      </c>
      <c r="AT156" s="4"/>
      <c r="AU156" s="4">
        <f t="shared" si="355"/>
        <v>0</v>
      </c>
      <c r="AV156" s="4">
        <f t="shared" si="356"/>
        <v>2</v>
      </c>
      <c r="AW156" s="4">
        <f t="shared" si="357"/>
        <v>0</v>
      </c>
      <c r="AX156" s="4">
        <f t="shared" si="358"/>
        <v>2</v>
      </c>
      <c r="AY156" s="4"/>
      <c r="AZ156" s="4">
        <f t="shared" si="359"/>
        <v>0</v>
      </c>
      <c r="BA156" s="4">
        <f t="shared" si="360"/>
        <v>2</v>
      </c>
      <c r="BB156" s="4">
        <f t="shared" si="361"/>
        <v>0</v>
      </c>
      <c r="BC156" s="4">
        <f t="shared" si="362"/>
        <v>2</v>
      </c>
      <c r="BD156" s="4"/>
      <c r="BE156" s="4">
        <f t="shared" si="363"/>
        <v>1</v>
      </c>
    </row>
    <row r="157" spans="1:57">
      <c r="A157" s="27"/>
      <c r="B157" s="28" t="str">
        <f>fcn</f>
        <v>1. FC Nürnberg</v>
      </c>
      <c r="C157" s="28" t="str">
        <f>fck</f>
        <v>Kaiserslautern</v>
      </c>
      <c r="D157" s="29"/>
      <c r="E157" s="29" t="s">
        <v>6</v>
      </c>
      <c r="F157" s="29"/>
      <c r="G157" s="30">
        <f>[1]Ergebnis!D145</f>
        <v>-1</v>
      </c>
      <c r="H157" s="30" t="s">
        <v>6</v>
      </c>
      <c r="I157" s="30">
        <f>[1]Ergebnis!F145</f>
        <v>-1</v>
      </c>
      <c r="J157" s="1">
        <f t="shared" si="336"/>
        <v>0</v>
      </c>
      <c r="M157" s="27"/>
      <c r="N157" s="28" t="str">
        <f>fcn</f>
        <v>1. FC Nürnberg</v>
      </c>
      <c r="O157" s="28" t="str">
        <f>mai</f>
        <v>Mainz 05</v>
      </c>
      <c r="P157" s="29"/>
      <c r="Q157" s="29" t="s">
        <v>6</v>
      </c>
      <c r="R157" s="29"/>
      <c r="S157" s="30">
        <f>[1]Ergebnis!L145</f>
        <v>-1</v>
      </c>
      <c r="T157" s="30" t="s">
        <v>6</v>
      </c>
      <c r="U157" s="30">
        <f>[1]Ergebnis!N145</f>
        <v>-1</v>
      </c>
      <c r="V157" s="1">
        <f t="shared" si="337"/>
        <v>0</v>
      </c>
      <c r="Y157" s="3">
        <f t="shared" si="338"/>
        <v>0</v>
      </c>
      <c r="Z157" s="3">
        <f t="shared" si="339"/>
        <v>0</v>
      </c>
      <c r="AA157" s="3">
        <f t="shared" si="340"/>
        <v>0</v>
      </c>
      <c r="AB157" s="3">
        <f t="shared" si="341"/>
        <v>0</v>
      </c>
      <c r="AC157" s="4"/>
      <c r="AD157" s="4">
        <f t="shared" si="342"/>
        <v>0</v>
      </c>
      <c r="AE157" s="4">
        <f t="shared" si="343"/>
        <v>2</v>
      </c>
      <c r="AF157" s="4">
        <f t="shared" si="344"/>
        <v>0</v>
      </c>
      <c r="AG157" s="4">
        <f t="shared" si="345"/>
        <v>2</v>
      </c>
      <c r="AH157" s="4"/>
      <c r="AI157" s="4">
        <f t="shared" si="346"/>
        <v>0</v>
      </c>
      <c r="AJ157" s="4">
        <f t="shared" si="347"/>
        <v>2</v>
      </c>
      <c r="AK157" s="4">
        <f t="shared" si="348"/>
        <v>0</v>
      </c>
      <c r="AL157" s="4">
        <f t="shared" si="349"/>
        <v>2</v>
      </c>
      <c r="AM157" s="4"/>
      <c r="AN157" s="4">
        <f t="shared" si="350"/>
        <v>1</v>
      </c>
      <c r="AP157" s="3">
        <f t="shared" si="351"/>
        <v>0</v>
      </c>
      <c r="AQ157" s="3">
        <f t="shared" si="352"/>
        <v>0</v>
      </c>
      <c r="AR157" s="3">
        <f t="shared" si="353"/>
        <v>0</v>
      </c>
      <c r="AS157" s="3">
        <f t="shared" si="354"/>
        <v>0</v>
      </c>
      <c r="AT157" s="4"/>
      <c r="AU157" s="4">
        <f t="shared" si="355"/>
        <v>0</v>
      </c>
      <c r="AV157" s="4">
        <f t="shared" si="356"/>
        <v>2</v>
      </c>
      <c r="AW157" s="4">
        <f t="shared" si="357"/>
        <v>0</v>
      </c>
      <c r="AX157" s="4">
        <f t="shared" si="358"/>
        <v>2</v>
      </c>
      <c r="AY157" s="4"/>
      <c r="AZ157" s="4">
        <f t="shared" si="359"/>
        <v>0</v>
      </c>
      <c r="BA157" s="4">
        <f t="shared" si="360"/>
        <v>2</v>
      </c>
      <c r="BB157" s="4">
        <f t="shared" si="361"/>
        <v>0</v>
      </c>
      <c r="BC157" s="4">
        <f t="shared" si="362"/>
        <v>2</v>
      </c>
      <c r="BD157" s="4"/>
      <c r="BE157" s="4">
        <f t="shared" si="363"/>
        <v>1</v>
      </c>
    </row>
    <row r="158" spans="1:57">
      <c r="A158" s="26"/>
      <c r="B158" s="23" t="str">
        <f>pau</f>
        <v>St. Pauli</v>
      </c>
      <c r="C158" s="23" t="str">
        <f>vfl</f>
        <v>VfL Wolfsburg</v>
      </c>
      <c r="D158" s="24"/>
      <c r="E158" s="24" t="s">
        <v>6</v>
      </c>
      <c r="F158" s="24"/>
      <c r="G158" s="25">
        <f>[1]Ergebnis!D146</f>
        <v>-1</v>
      </c>
      <c r="H158" s="25" t="s">
        <v>6</v>
      </c>
      <c r="I158" s="25">
        <f>[1]Ergebnis!F146</f>
        <v>-1</v>
      </c>
      <c r="J158" s="1">
        <f t="shared" si="336"/>
        <v>0</v>
      </c>
      <c r="M158" s="26"/>
      <c r="N158" s="23" t="str">
        <f>pau</f>
        <v>St. Pauli</v>
      </c>
      <c r="O158" s="23" t="str">
        <f>wb</f>
        <v>Werder Bremen</v>
      </c>
      <c r="P158" s="24"/>
      <c r="Q158" s="24" t="s">
        <v>6</v>
      </c>
      <c r="R158" s="24"/>
      <c r="S158" s="25">
        <f>[1]Ergebnis!L146</f>
        <v>-1</v>
      </c>
      <c r="T158" s="25" t="s">
        <v>6</v>
      </c>
      <c r="U158" s="25">
        <f>[1]Ergebnis!N146</f>
        <v>-1</v>
      </c>
      <c r="V158" s="1">
        <f t="shared" si="337"/>
        <v>0</v>
      </c>
      <c r="Y158" s="3">
        <f t="shared" si="338"/>
        <v>0</v>
      </c>
      <c r="Z158" s="3">
        <f t="shared" si="339"/>
        <v>0</v>
      </c>
      <c r="AA158" s="3">
        <f t="shared" si="340"/>
        <v>0</v>
      </c>
      <c r="AB158" s="3">
        <f t="shared" si="341"/>
        <v>0</v>
      </c>
      <c r="AC158" s="4"/>
      <c r="AD158" s="4">
        <f t="shared" si="342"/>
        <v>0</v>
      </c>
      <c r="AE158" s="4">
        <f t="shared" si="343"/>
        <v>2</v>
      </c>
      <c r="AF158" s="4">
        <f t="shared" si="344"/>
        <v>0</v>
      </c>
      <c r="AG158" s="4">
        <f t="shared" si="345"/>
        <v>2</v>
      </c>
      <c r="AH158" s="4"/>
      <c r="AI158" s="4">
        <f t="shared" si="346"/>
        <v>0</v>
      </c>
      <c r="AJ158" s="4">
        <f t="shared" si="347"/>
        <v>2</v>
      </c>
      <c r="AK158" s="4">
        <f t="shared" si="348"/>
        <v>0</v>
      </c>
      <c r="AL158" s="4">
        <f t="shared" si="349"/>
        <v>2</v>
      </c>
      <c r="AM158" s="4"/>
      <c r="AN158" s="4">
        <f t="shared" si="350"/>
        <v>1</v>
      </c>
      <c r="AP158" s="3">
        <f t="shared" si="351"/>
        <v>0</v>
      </c>
      <c r="AQ158" s="3">
        <f t="shared" si="352"/>
        <v>0</v>
      </c>
      <c r="AR158" s="3">
        <f t="shared" si="353"/>
        <v>0</v>
      </c>
      <c r="AS158" s="3">
        <f t="shared" si="354"/>
        <v>0</v>
      </c>
      <c r="AT158" s="4"/>
      <c r="AU158" s="4">
        <f t="shared" si="355"/>
        <v>0</v>
      </c>
      <c r="AV158" s="4">
        <f t="shared" si="356"/>
        <v>2</v>
      </c>
      <c r="AW158" s="4">
        <f t="shared" si="357"/>
        <v>0</v>
      </c>
      <c r="AX158" s="4">
        <f t="shared" si="358"/>
        <v>2</v>
      </c>
      <c r="AY158" s="4"/>
      <c r="AZ158" s="4">
        <f t="shared" si="359"/>
        <v>0</v>
      </c>
      <c r="BA158" s="4">
        <f t="shared" si="360"/>
        <v>2</v>
      </c>
      <c r="BB158" s="4">
        <f t="shared" si="361"/>
        <v>0</v>
      </c>
      <c r="BC158" s="4">
        <f t="shared" si="362"/>
        <v>2</v>
      </c>
      <c r="BD158" s="4"/>
      <c r="BE158" s="4">
        <f t="shared" si="363"/>
        <v>1</v>
      </c>
    </row>
    <row r="159" spans="1:57">
      <c r="A159" s="67" t="s">
        <v>11</v>
      </c>
      <c r="B159" s="67"/>
      <c r="C159" s="67"/>
      <c r="D159" s="67"/>
      <c r="E159" s="67"/>
      <c r="F159" s="67"/>
      <c r="G159" s="67"/>
      <c r="H159" s="67"/>
      <c r="I159" s="67"/>
      <c r="J159" s="2">
        <f>SUM(J150:J158)</f>
        <v>0</v>
      </c>
      <c r="M159" s="67" t="s">
        <v>11</v>
      </c>
      <c r="N159" s="67"/>
      <c r="O159" s="67"/>
      <c r="P159" s="67"/>
      <c r="Q159" s="67"/>
      <c r="R159" s="67"/>
      <c r="S159" s="67"/>
      <c r="T159" s="67"/>
      <c r="U159" s="67"/>
      <c r="V159" s="2">
        <f>SUM(V150:V158)</f>
        <v>0</v>
      </c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</row>
    <row r="160" spans="1:57">
      <c r="A160" s="33"/>
      <c r="B160" s="34"/>
      <c r="C160" s="34"/>
      <c r="D160" s="4"/>
      <c r="E160" s="4"/>
      <c r="F160" s="4"/>
      <c r="G160" s="4"/>
      <c r="H160" s="4"/>
      <c r="I160" s="4"/>
      <c r="J160" s="4"/>
      <c r="M160" s="33"/>
      <c r="N160" s="34"/>
      <c r="O160" s="34"/>
      <c r="P160" s="4"/>
      <c r="Q160" s="4"/>
      <c r="R160" s="4"/>
      <c r="S160" s="4"/>
      <c r="T160" s="4"/>
      <c r="U160" s="4"/>
      <c r="V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</row>
    <row r="161" spans="1:57">
      <c r="A161" s="68" t="s">
        <v>44</v>
      </c>
      <c r="B161" s="68"/>
      <c r="C161" s="68"/>
      <c r="D161" s="69" t="s">
        <v>2</v>
      </c>
      <c r="E161" s="69"/>
      <c r="F161" s="69"/>
      <c r="G161" s="69" t="s">
        <v>3</v>
      </c>
      <c r="H161" s="69"/>
      <c r="I161" s="69"/>
      <c r="J161" s="21" t="s">
        <v>4</v>
      </c>
      <c r="M161" s="68" t="s">
        <v>45</v>
      </c>
      <c r="N161" s="68"/>
      <c r="O161" s="68"/>
      <c r="P161" s="69" t="s">
        <v>2</v>
      </c>
      <c r="Q161" s="69"/>
      <c r="R161" s="69"/>
      <c r="S161" s="69" t="s">
        <v>3</v>
      </c>
      <c r="T161" s="69"/>
      <c r="U161" s="69"/>
      <c r="V161" s="21" t="s">
        <v>4</v>
      </c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</row>
    <row r="162" spans="1:57">
      <c r="A162" s="26"/>
      <c r="B162" s="23" t="str">
        <f>bay</f>
        <v>Bayern München</v>
      </c>
      <c r="C162" s="23" t="str">
        <f>ein</f>
        <v>Eintracht Frankfurt</v>
      </c>
      <c r="D162" s="24"/>
      <c r="E162" s="24" t="s">
        <v>6</v>
      </c>
      <c r="F162" s="24"/>
      <c r="G162" s="25">
        <f>[1]Ergebnis!D149</f>
        <v>-1</v>
      </c>
      <c r="H162" s="25" t="s">
        <v>6</v>
      </c>
      <c r="I162" s="25">
        <f>[1]Ergebnis!F149</f>
        <v>-1</v>
      </c>
      <c r="J162" s="1">
        <f t="shared" ref="J162:J170" si="364">IF(G162+I162&lt;0,0,IF(AB162=3,3,IF(AB162=0,AN162,0)))</f>
        <v>0</v>
      </c>
      <c r="M162" s="26"/>
      <c r="N162" s="23" t="str">
        <f>bay</f>
        <v>Bayern München</v>
      </c>
      <c r="O162" s="23" t="str">
        <f>sch</f>
        <v>Schalke 04</v>
      </c>
      <c r="P162" s="24"/>
      <c r="Q162" s="24" t="s">
        <v>6</v>
      </c>
      <c r="R162" s="24"/>
      <c r="S162" s="25">
        <f>[1]Ergebnis!L149</f>
        <v>-1</v>
      </c>
      <c r="T162" s="25" t="s">
        <v>6</v>
      </c>
      <c r="U162" s="25">
        <f>[1]Ergebnis!N149</f>
        <v>-1</v>
      </c>
      <c r="V162" s="1">
        <f t="shared" ref="V162:V170" si="365">IF(S162+U162&lt;0,0,IF(AS162=3,3,IF(AS162=0,BE162,0)))</f>
        <v>0</v>
      </c>
      <c r="Y162" s="3">
        <f t="shared" ref="Y162:Y170" si="366">IF(D162=G162,1,0)</f>
        <v>0</v>
      </c>
      <c r="Z162" s="3">
        <f t="shared" ref="Z162:Z170" si="367">IF(F162=I162,1,0)</f>
        <v>0</v>
      </c>
      <c r="AA162" s="3">
        <f t="shared" ref="AA162:AA170" si="368">Y162+Z162</f>
        <v>0</v>
      </c>
      <c r="AB162" s="3">
        <f t="shared" ref="AB162:AB170" si="369">IF(AA162=2,3,0)</f>
        <v>0</v>
      </c>
      <c r="AC162" s="4"/>
      <c r="AD162" s="4">
        <f t="shared" ref="AD162:AD170" si="370">IF(D162&gt;F162,1,0)</f>
        <v>0</v>
      </c>
      <c r="AE162" s="4">
        <f t="shared" ref="AE162:AE170" si="371">IF(D162=F162,2,0)</f>
        <v>2</v>
      </c>
      <c r="AF162" s="4">
        <f t="shared" ref="AF162:AF170" si="372">IF(D162&lt;F162,3,0)</f>
        <v>0</v>
      </c>
      <c r="AG162" s="4">
        <f t="shared" ref="AG162:AG170" si="373">AD162+AE162+AF162</f>
        <v>2</v>
      </c>
      <c r="AH162" s="4"/>
      <c r="AI162" s="4">
        <f t="shared" ref="AI162:AI170" si="374">IF(G162&gt;I162,1,0)</f>
        <v>0</v>
      </c>
      <c r="AJ162" s="4">
        <f t="shared" ref="AJ162:AJ170" si="375">IF(G162=I162,2,0)</f>
        <v>2</v>
      </c>
      <c r="AK162" s="4">
        <f t="shared" ref="AK162:AK170" si="376">IF(G162&lt;I162,3,0)</f>
        <v>0</v>
      </c>
      <c r="AL162" s="4">
        <f t="shared" ref="AL162:AL170" si="377">AI162+AJ162+AK162</f>
        <v>2</v>
      </c>
      <c r="AM162" s="4"/>
      <c r="AN162" s="4">
        <f t="shared" ref="AN162:AN170" si="378">IF(AG162=AL162,1,0)</f>
        <v>1</v>
      </c>
      <c r="AP162" s="3">
        <f t="shared" ref="AP162:AP170" si="379">IF(P162=S162,1,0)</f>
        <v>0</v>
      </c>
      <c r="AQ162" s="3">
        <f t="shared" ref="AQ162:AQ170" si="380">IF(R162=U162,1,0)</f>
        <v>0</v>
      </c>
      <c r="AR162" s="3">
        <f t="shared" ref="AR162:AR170" si="381">AP162+AQ162</f>
        <v>0</v>
      </c>
      <c r="AS162" s="3">
        <f t="shared" ref="AS162:AS170" si="382">IF(AR162=2,3,0)</f>
        <v>0</v>
      </c>
      <c r="AT162" s="4"/>
      <c r="AU162" s="4">
        <f t="shared" ref="AU162:AU170" si="383">IF(P162&gt;R162,1,0)</f>
        <v>0</v>
      </c>
      <c r="AV162" s="4">
        <f t="shared" ref="AV162:AV170" si="384">IF(P162=R162,2,0)</f>
        <v>2</v>
      </c>
      <c r="AW162" s="4">
        <f t="shared" ref="AW162:AW170" si="385">IF(P162&lt;R162,3,0)</f>
        <v>0</v>
      </c>
      <c r="AX162" s="4">
        <f t="shared" ref="AX162:AX170" si="386">AU162+AV162+AW162</f>
        <v>2</v>
      </c>
      <c r="AY162" s="4"/>
      <c r="AZ162" s="4">
        <f t="shared" ref="AZ162:AZ170" si="387">IF(S162&gt;U162,1,0)</f>
        <v>0</v>
      </c>
      <c r="BA162" s="4">
        <f t="shared" ref="BA162:BA170" si="388">IF(S162=U162,2,0)</f>
        <v>2</v>
      </c>
      <c r="BB162" s="4">
        <f t="shared" ref="BB162:BB170" si="389">IF(S162&lt;U162,3,0)</f>
        <v>0</v>
      </c>
      <c r="BC162" s="4">
        <f t="shared" ref="BC162:BC170" si="390">AZ162+BA162+BB162</f>
        <v>2</v>
      </c>
      <c r="BD162" s="4"/>
      <c r="BE162" s="4">
        <f t="shared" ref="BE162:BE170" si="391">IF(AX162=BC162,1,0)</f>
        <v>1</v>
      </c>
    </row>
    <row r="163" spans="1:57">
      <c r="A163" s="27"/>
      <c r="B163" s="28" t="str">
        <f>wb</f>
        <v>Werder Bremen</v>
      </c>
      <c r="C163" s="28" t="str">
        <f>pau</f>
        <v>St. Pauli</v>
      </c>
      <c r="D163" s="29"/>
      <c r="E163" s="29" t="s">
        <v>6</v>
      </c>
      <c r="F163" s="29"/>
      <c r="G163" s="30">
        <f>[1]Ergebnis!D150</f>
        <v>-1</v>
      </c>
      <c r="H163" s="30" t="s">
        <v>6</v>
      </c>
      <c r="I163" s="30">
        <f>[1]Ergebnis!F150</f>
        <v>-1</v>
      </c>
      <c r="J163" s="1">
        <f t="shared" si="364"/>
        <v>0</v>
      </c>
      <c r="M163" s="27"/>
      <c r="N163" s="28" t="str">
        <f>wb</f>
        <v>Werder Bremen</v>
      </c>
      <c r="O163" s="28" t="str">
        <f>vfl</f>
        <v>VfL Wolfsburg</v>
      </c>
      <c r="P163" s="29"/>
      <c r="Q163" s="29" t="s">
        <v>6</v>
      </c>
      <c r="R163" s="29"/>
      <c r="S163" s="30">
        <f>[1]Ergebnis!L150</f>
        <v>-1</v>
      </c>
      <c r="T163" s="30" t="s">
        <v>6</v>
      </c>
      <c r="U163" s="30">
        <f>[1]Ergebnis!N150</f>
        <v>-1</v>
      </c>
      <c r="V163" s="1">
        <f t="shared" si="365"/>
        <v>0</v>
      </c>
      <c r="Y163" s="3">
        <f t="shared" si="366"/>
        <v>0</v>
      </c>
      <c r="Z163" s="3">
        <f t="shared" si="367"/>
        <v>0</v>
      </c>
      <c r="AA163" s="3">
        <f t="shared" si="368"/>
        <v>0</v>
      </c>
      <c r="AB163" s="3">
        <f t="shared" si="369"/>
        <v>0</v>
      </c>
      <c r="AC163" s="4"/>
      <c r="AD163" s="4">
        <f t="shared" si="370"/>
        <v>0</v>
      </c>
      <c r="AE163" s="4">
        <f t="shared" si="371"/>
        <v>2</v>
      </c>
      <c r="AF163" s="4">
        <f t="shared" si="372"/>
        <v>0</v>
      </c>
      <c r="AG163" s="4">
        <f t="shared" si="373"/>
        <v>2</v>
      </c>
      <c r="AH163" s="4"/>
      <c r="AI163" s="4">
        <f t="shared" si="374"/>
        <v>0</v>
      </c>
      <c r="AJ163" s="4">
        <f t="shared" si="375"/>
        <v>2</v>
      </c>
      <c r="AK163" s="4">
        <f t="shared" si="376"/>
        <v>0</v>
      </c>
      <c r="AL163" s="4">
        <f t="shared" si="377"/>
        <v>2</v>
      </c>
      <c r="AM163" s="4"/>
      <c r="AN163" s="4">
        <f t="shared" si="378"/>
        <v>1</v>
      </c>
      <c r="AP163" s="3">
        <f t="shared" si="379"/>
        <v>0</v>
      </c>
      <c r="AQ163" s="3">
        <f t="shared" si="380"/>
        <v>0</v>
      </c>
      <c r="AR163" s="3">
        <f t="shared" si="381"/>
        <v>0</v>
      </c>
      <c r="AS163" s="3">
        <f t="shared" si="382"/>
        <v>0</v>
      </c>
      <c r="AT163" s="4"/>
      <c r="AU163" s="4">
        <f t="shared" si="383"/>
        <v>0</v>
      </c>
      <c r="AV163" s="4">
        <f t="shared" si="384"/>
        <v>2</v>
      </c>
      <c r="AW163" s="4">
        <f t="shared" si="385"/>
        <v>0</v>
      </c>
      <c r="AX163" s="4">
        <f t="shared" si="386"/>
        <v>2</v>
      </c>
      <c r="AY163" s="4"/>
      <c r="AZ163" s="4">
        <f t="shared" si="387"/>
        <v>0</v>
      </c>
      <c r="BA163" s="4">
        <f t="shared" si="388"/>
        <v>2</v>
      </c>
      <c r="BB163" s="4">
        <f t="shared" si="389"/>
        <v>0</v>
      </c>
      <c r="BC163" s="4">
        <f t="shared" si="390"/>
        <v>2</v>
      </c>
      <c r="BD163" s="4"/>
      <c r="BE163" s="4">
        <f t="shared" si="391"/>
        <v>1</v>
      </c>
    </row>
    <row r="164" spans="1:57">
      <c r="A164" s="26"/>
      <c r="B164" s="23" t="str">
        <f>bvb</f>
        <v>Borussia Dortmund</v>
      </c>
      <c r="C164" s="23" t="str">
        <f>mgb</f>
        <v>Mönchengladbach</v>
      </c>
      <c r="D164" s="24"/>
      <c r="E164" s="24" t="s">
        <v>6</v>
      </c>
      <c r="F164" s="24"/>
      <c r="G164" s="25">
        <f>[1]Ergebnis!D151</f>
        <v>-1</v>
      </c>
      <c r="H164" s="25" t="s">
        <v>6</v>
      </c>
      <c r="I164" s="25">
        <f>[1]Ergebnis!F151</f>
        <v>-1</v>
      </c>
      <c r="J164" s="1">
        <f t="shared" si="364"/>
        <v>0</v>
      </c>
      <c r="M164" s="26"/>
      <c r="N164" s="23" t="str">
        <f>bvb</f>
        <v>Borussia Dortmund</v>
      </c>
      <c r="O164" s="23" t="str">
        <f>fcn</f>
        <v>1. FC Nürnberg</v>
      </c>
      <c r="P164" s="24"/>
      <c r="Q164" s="24" t="s">
        <v>6</v>
      </c>
      <c r="R164" s="24"/>
      <c r="S164" s="25">
        <f>[1]Ergebnis!L151</f>
        <v>-1</v>
      </c>
      <c r="T164" s="25" t="s">
        <v>6</v>
      </c>
      <c r="U164" s="25">
        <f>[1]Ergebnis!N151</f>
        <v>-1</v>
      </c>
      <c r="V164" s="1">
        <f t="shared" si="365"/>
        <v>0</v>
      </c>
      <c r="Y164" s="3">
        <f t="shared" si="366"/>
        <v>0</v>
      </c>
      <c r="Z164" s="3">
        <f t="shared" si="367"/>
        <v>0</v>
      </c>
      <c r="AA164" s="3">
        <f t="shared" si="368"/>
        <v>0</v>
      </c>
      <c r="AB164" s="3">
        <f t="shared" si="369"/>
        <v>0</v>
      </c>
      <c r="AC164" s="4"/>
      <c r="AD164" s="4">
        <f t="shared" si="370"/>
        <v>0</v>
      </c>
      <c r="AE164" s="4">
        <f t="shared" si="371"/>
        <v>2</v>
      </c>
      <c r="AF164" s="4">
        <f t="shared" si="372"/>
        <v>0</v>
      </c>
      <c r="AG164" s="4">
        <f t="shared" si="373"/>
        <v>2</v>
      </c>
      <c r="AH164" s="4"/>
      <c r="AI164" s="4">
        <f t="shared" si="374"/>
        <v>0</v>
      </c>
      <c r="AJ164" s="4">
        <f t="shared" si="375"/>
        <v>2</v>
      </c>
      <c r="AK164" s="4">
        <f t="shared" si="376"/>
        <v>0</v>
      </c>
      <c r="AL164" s="4">
        <f t="shared" si="377"/>
        <v>2</v>
      </c>
      <c r="AM164" s="4"/>
      <c r="AN164" s="4">
        <f t="shared" si="378"/>
        <v>1</v>
      </c>
      <c r="AP164" s="3">
        <f t="shared" si="379"/>
        <v>0</v>
      </c>
      <c r="AQ164" s="3">
        <f t="shared" si="380"/>
        <v>0</v>
      </c>
      <c r="AR164" s="3">
        <f t="shared" si="381"/>
        <v>0</v>
      </c>
      <c r="AS164" s="3">
        <f t="shared" si="382"/>
        <v>0</v>
      </c>
      <c r="AT164" s="4"/>
      <c r="AU164" s="4">
        <f t="shared" si="383"/>
        <v>0</v>
      </c>
      <c r="AV164" s="4">
        <f t="shared" si="384"/>
        <v>2</v>
      </c>
      <c r="AW164" s="4">
        <f t="shared" si="385"/>
        <v>0</v>
      </c>
      <c r="AX164" s="4">
        <f t="shared" si="386"/>
        <v>2</v>
      </c>
      <c r="AY164" s="4"/>
      <c r="AZ164" s="4">
        <f t="shared" si="387"/>
        <v>0</v>
      </c>
      <c r="BA164" s="4">
        <f t="shared" si="388"/>
        <v>2</v>
      </c>
      <c r="BB164" s="4">
        <f t="shared" si="389"/>
        <v>0</v>
      </c>
      <c r="BC164" s="4">
        <f t="shared" si="390"/>
        <v>2</v>
      </c>
      <c r="BD164" s="4"/>
      <c r="BE164" s="4">
        <f t="shared" si="391"/>
        <v>1</v>
      </c>
    </row>
    <row r="165" spans="1:57">
      <c r="A165" s="27"/>
      <c r="B165" s="28" t="str">
        <f>hsv</f>
        <v>Hamburger SV</v>
      </c>
      <c r="C165" s="28" t="str">
        <f>vfb</f>
        <v>VfB Stuttgart</v>
      </c>
      <c r="D165" s="29"/>
      <c r="E165" s="29" t="s">
        <v>6</v>
      </c>
      <c r="F165" s="29"/>
      <c r="G165" s="30">
        <f>[1]Ergebnis!D152</f>
        <v>-1</v>
      </c>
      <c r="H165" s="30" t="s">
        <v>6</v>
      </c>
      <c r="I165" s="30">
        <f>[1]Ergebnis!F152</f>
        <v>-1</v>
      </c>
      <c r="J165" s="1">
        <f t="shared" si="364"/>
        <v>0</v>
      </c>
      <c r="M165" s="27"/>
      <c r="N165" s="28" t="str">
        <f>hsv</f>
        <v>Hamburger SV</v>
      </c>
      <c r="O165" s="28" t="str">
        <f>scf</f>
        <v>SC Freiburg</v>
      </c>
      <c r="P165" s="29"/>
      <c r="Q165" s="29" t="s">
        <v>6</v>
      </c>
      <c r="R165" s="29"/>
      <c r="S165" s="30">
        <f>[1]Ergebnis!L152</f>
        <v>-1</v>
      </c>
      <c r="T165" s="30" t="s">
        <v>6</v>
      </c>
      <c r="U165" s="30">
        <f>[1]Ergebnis!N152</f>
        <v>-1</v>
      </c>
      <c r="V165" s="1">
        <f t="shared" si="365"/>
        <v>0</v>
      </c>
      <c r="Y165" s="3">
        <f t="shared" si="366"/>
        <v>0</v>
      </c>
      <c r="Z165" s="3">
        <f t="shared" si="367"/>
        <v>0</v>
      </c>
      <c r="AA165" s="3">
        <f t="shared" si="368"/>
        <v>0</v>
      </c>
      <c r="AB165" s="3">
        <f t="shared" si="369"/>
        <v>0</v>
      </c>
      <c r="AC165" s="4"/>
      <c r="AD165" s="4">
        <f t="shared" si="370"/>
        <v>0</v>
      </c>
      <c r="AE165" s="4">
        <f t="shared" si="371"/>
        <v>2</v>
      </c>
      <c r="AF165" s="4">
        <f t="shared" si="372"/>
        <v>0</v>
      </c>
      <c r="AG165" s="4">
        <f t="shared" si="373"/>
        <v>2</v>
      </c>
      <c r="AH165" s="4"/>
      <c r="AI165" s="4">
        <f t="shared" si="374"/>
        <v>0</v>
      </c>
      <c r="AJ165" s="4">
        <f t="shared" si="375"/>
        <v>2</v>
      </c>
      <c r="AK165" s="4">
        <f t="shared" si="376"/>
        <v>0</v>
      </c>
      <c r="AL165" s="4">
        <f t="shared" si="377"/>
        <v>2</v>
      </c>
      <c r="AM165" s="4"/>
      <c r="AN165" s="4">
        <f t="shared" si="378"/>
        <v>1</v>
      </c>
      <c r="AP165" s="3">
        <f t="shared" si="379"/>
        <v>0</v>
      </c>
      <c r="AQ165" s="3">
        <f t="shared" si="380"/>
        <v>0</v>
      </c>
      <c r="AR165" s="3">
        <f t="shared" si="381"/>
        <v>0</v>
      </c>
      <c r="AS165" s="3">
        <f t="shared" si="382"/>
        <v>0</v>
      </c>
      <c r="AT165" s="4"/>
      <c r="AU165" s="4">
        <f t="shared" si="383"/>
        <v>0</v>
      </c>
      <c r="AV165" s="4">
        <f t="shared" si="384"/>
        <v>2</v>
      </c>
      <c r="AW165" s="4">
        <f t="shared" si="385"/>
        <v>0</v>
      </c>
      <c r="AX165" s="4">
        <f t="shared" si="386"/>
        <v>2</v>
      </c>
      <c r="AY165" s="4"/>
      <c r="AZ165" s="4">
        <f t="shared" si="387"/>
        <v>0</v>
      </c>
      <c r="BA165" s="4">
        <f t="shared" si="388"/>
        <v>2</v>
      </c>
      <c r="BB165" s="4">
        <f t="shared" si="389"/>
        <v>0</v>
      </c>
      <c r="BC165" s="4">
        <f t="shared" si="390"/>
        <v>2</v>
      </c>
      <c r="BD165" s="4"/>
      <c r="BE165" s="4">
        <f t="shared" si="391"/>
        <v>1</v>
      </c>
    </row>
    <row r="166" spans="1:57">
      <c r="A166" s="26"/>
      <c r="B166" s="23" t="str">
        <f>mai</f>
        <v>Mainz 05</v>
      </c>
      <c r="C166" s="23" t="str">
        <f>fcn</f>
        <v>1. FC Nürnberg</v>
      </c>
      <c r="D166" s="24"/>
      <c r="E166" s="24" t="s">
        <v>6</v>
      </c>
      <c r="F166" s="24"/>
      <c r="G166" s="25">
        <f>[1]Ergebnis!D153</f>
        <v>-1</v>
      </c>
      <c r="H166" s="25" t="s">
        <v>6</v>
      </c>
      <c r="I166" s="25">
        <f>[1]Ergebnis!F153</f>
        <v>-1</v>
      </c>
      <c r="J166" s="1">
        <f t="shared" si="364"/>
        <v>0</v>
      </c>
      <c r="M166" s="26"/>
      <c r="N166" s="23" t="str">
        <f>mai</f>
        <v>Mainz 05</v>
      </c>
      <c r="O166" s="23" t="str">
        <f>ein</f>
        <v>Eintracht Frankfurt</v>
      </c>
      <c r="P166" s="24"/>
      <c r="Q166" s="24" t="s">
        <v>6</v>
      </c>
      <c r="R166" s="24"/>
      <c r="S166" s="25">
        <f>[1]Ergebnis!L153</f>
        <v>-1</v>
      </c>
      <c r="T166" s="25" t="s">
        <v>6</v>
      </c>
      <c r="U166" s="25">
        <f>[1]Ergebnis!N153</f>
        <v>-1</v>
      </c>
      <c r="V166" s="1">
        <f t="shared" si="365"/>
        <v>0</v>
      </c>
      <c r="Y166" s="3">
        <f t="shared" si="366"/>
        <v>0</v>
      </c>
      <c r="Z166" s="3">
        <f t="shared" si="367"/>
        <v>0</v>
      </c>
      <c r="AA166" s="3">
        <f t="shared" si="368"/>
        <v>0</v>
      </c>
      <c r="AB166" s="3">
        <f t="shared" si="369"/>
        <v>0</v>
      </c>
      <c r="AC166" s="4"/>
      <c r="AD166" s="4">
        <f t="shared" si="370"/>
        <v>0</v>
      </c>
      <c r="AE166" s="4">
        <f t="shared" si="371"/>
        <v>2</v>
      </c>
      <c r="AF166" s="4">
        <f t="shared" si="372"/>
        <v>0</v>
      </c>
      <c r="AG166" s="4">
        <f t="shared" si="373"/>
        <v>2</v>
      </c>
      <c r="AH166" s="4"/>
      <c r="AI166" s="4">
        <f t="shared" si="374"/>
        <v>0</v>
      </c>
      <c r="AJ166" s="4">
        <f t="shared" si="375"/>
        <v>2</v>
      </c>
      <c r="AK166" s="4">
        <f t="shared" si="376"/>
        <v>0</v>
      </c>
      <c r="AL166" s="4">
        <f t="shared" si="377"/>
        <v>2</v>
      </c>
      <c r="AM166" s="4"/>
      <c r="AN166" s="4">
        <f t="shared" si="378"/>
        <v>1</v>
      </c>
      <c r="AP166" s="3">
        <f t="shared" si="379"/>
        <v>0</v>
      </c>
      <c r="AQ166" s="3">
        <f t="shared" si="380"/>
        <v>0</v>
      </c>
      <c r="AR166" s="3">
        <f t="shared" si="381"/>
        <v>0</v>
      </c>
      <c r="AS166" s="3">
        <f t="shared" si="382"/>
        <v>0</v>
      </c>
      <c r="AT166" s="4"/>
      <c r="AU166" s="4">
        <f t="shared" si="383"/>
        <v>0</v>
      </c>
      <c r="AV166" s="4">
        <f t="shared" si="384"/>
        <v>2</v>
      </c>
      <c r="AW166" s="4">
        <f t="shared" si="385"/>
        <v>0</v>
      </c>
      <c r="AX166" s="4">
        <f t="shared" si="386"/>
        <v>2</v>
      </c>
      <c r="AY166" s="4"/>
      <c r="AZ166" s="4">
        <f t="shared" si="387"/>
        <v>0</v>
      </c>
      <c r="BA166" s="4">
        <f t="shared" si="388"/>
        <v>2</v>
      </c>
      <c r="BB166" s="4">
        <f t="shared" si="389"/>
        <v>0</v>
      </c>
      <c r="BC166" s="4">
        <f t="shared" si="390"/>
        <v>2</v>
      </c>
      <c r="BD166" s="4"/>
      <c r="BE166" s="4">
        <f t="shared" si="391"/>
        <v>1</v>
      </c>
    </row>
    <row r="167" spans="1:57">
      <c r="A167" s="27"/>
      <c r="B167" s="28" t="str">
        <f>hoff</f>
        <v>1899 Hoffenheim</v>
      </c>
      <c r="C167" s="28" t="str">
        <f>lev</f>
        <v>Bayer Leverkusen</v>
      </c>
      <c r="D167" s="29"/>
      <c r="E167" s="29" t="s">
        <v>6</v>
      </c>
      <c r="F167" s="29"/>
      <c r="G167" s="30">
        <f>[1]Ergebnis!D154</f>
        <v>-1</v>
      </c>
      <c r="H167" s="30" t="s">
        <v>6</v>
      </c>
      <c r="I167" s="30">
        <f>[1]Ergebnis!F154</f>
        <v>-1</v>
      </c>
      <c r="J167" s="1">
        <f t="shared" si="364"/>
        <v>0</v>
      </c>
      <c r="M167" s="27"/>
      <c r="N167" s="28" t="str">
        <f>hoff</f>
        <v>1899 Hoffenheim</v>
      </c>
      <c r="O167" s="28" t="str">
        <f>vfb</f>
        <v>VfB Stuttgart</v>
      </c>
      <c r="P167" s="29"/>
      <c r="Q167" s="29" t="s">
        <v>6</v>
      </c>
      <c r="R167" s="29"/>
      <c r="S167" s="30">
        <f>[1]Ergebnis!L154</f>
        <v>-1</v>
      </c>
      <c r="T167" s="30" t="s">
        <v>6</v>
      </c>
      <c r="U167" s="30">
        <f>[1]Ergebnis!N154</f>
        <v>-1</v>
      </c>
      <c r="V167" s="1">
        <f t="shared" si="365"/>
        <v>0</v>
      </c>
      <c r="Y167" s="3">
        <f t="shared" si="366"/>
        <v>0</v>
      </c>
      <c r="Z167" s="3">
        <f t="shared" si="367"/>
        <v>0</v>
      </c>
      <c r="AA167" s="3">
        <f t="shared" si="368"/>
        <v>0</v>
      </c>
      <c r="AB167" s="3">
        <f t="shared" si="369"/>
        <v>0</v>
      </c>
      <c r="AC167" s="4"/>
      <c r="AD167" s="4">
        <f t="shared" si="370"/>
        <v>0</v>
      </c>
      <c r="AE167" s="4">
        <f t="shared" si="371"/>
        <v>2</v>
      </c>
      <c r="AF167" s="4">
        <f t="shared" si="372"/>
        <v>0</v>
      </c>
      <c r="AG167" s="4">
        <f t="shared" si="373"/>
        <v>2</v>
      </c>
      <c r="AH167" s="4"/>
      <c r="AI167" s="4">
        <f t="shared" si="374"/>
        <v>0</v>
      </c>
      <c r="AJ167" s="4">
        <f t="shared" si="375"/>
        <v>2</v>
      </c>
      <c r="AK167" s="4">
        <f t="shared" si="376"/>
        <v>0</v>
      </c>
      <c r="AL167" s="4">
        <f t="shared" si="377"/>
        <v>2</v>
      </c>
      <c r="AM167" s="4"/>
      <c r="AN167" s="4">
        <f t="shared" si="378"/>
        <v>1</v>
      </c>
      <c r="AP167" s="3">
        <f t="shared" si="379"/>
        <v>0</v>
      </c>
      <c r="AQ167" s="3">
        <f t="shared" si="380"/>
        <v>0</v>
      </c>
      <c r="AR167" s="3">
        <f t="shared" si="381"/>
        <v>0</v>
      </c>
      <c r="AS167" s="3">
        <f t="shared" si="382"/>
        <v>0</v>
      </c>
      <c r="AT167" s="4"/>
      <c r="AU167" s="4">
        <f t="shared" si="383"/>
        <v>0</v>
      </c>
      <c r="AV167" s="4">
        <f t="shared" si="384"/>
        <v>2</v>
      </c>
      <c r="AW167" s="4">
        <f t="shared" si="385"/>
        <v>0</v>
      </c>
      <c r="AX167" s="4">
        <f t="shared" si="386"/>
        <v>2</v>
      </c>
      <c r="AY167" s="4"/>
      <c r="AZ167" s="4">
        <f t="shared" si="387"/>
        <v>0</v>
      </c>
      <c r="BA167" s="4">
        <f t="shared" si="388"/>
        <v>2</v>
      </c>
      <c r="BB167" s="4">
        <f t="shared" si="389"/>
        <v>0</v>
      </c>
      <c r="BC167" s="4">
        <f t="shared" si="390"/>
        <v>2</v>
      </c>
      <c r="BD167" s="4"/>
      <c r="BE167" s="4">
        <f t="shared" si="391"/>
        <v>1</v>
      </c>
    </row>
    <row r="168" spans="1:57">
      <c r="A168" s="26"/>
      <c r="B168" s="23" t="str">
        <f>kö</f>
        <v>1. FC Köln</v>
      </c>
      <c r="C168" s="23" t="str">
        <f>vfl</f>
        <v>VfL Wolfsburg</v>
      </c>
      <c r="D168" s="24"/>
      <c r="E168" s="24" t="s">
        <v>6</v>
      </c>
      <c r="F168" s="24"/>
      <c r="G168" s="25">
        <f>[1]Ergebnis!D155</f>
        <v>-1</v>
      </c>
      <c r="H168" s="25" t="s">
        <v>6</v>
      </c>
      <c r="I168" s="25">
        <f>[1]Ergebnis!F155</f>
        <v>-1</v>
      </c>
      <c r="J168" s="1">
        <f t="shared" si="364"/>
        <v>0</v>
      </c>
      <c r="M168" s="26"/>
      <c r="N168" s="23" t="str">
        <f>kö</f>
        <v>1. FC Köln</v>
      </c>
      <c r="O168" s="23" t="str">
        <f>lev</f>
        <v>Bayer Leverkusen</v>
      </c>
      <c r="P168" s="24"/>
      <c r="Q168" s="24" t="s">
        <v>6</v>
      </c>
      <c r="R168" s="24"/>
      <c r="S168" s="25">
        <f>[1]Ergebnis!L155</f>
        <v>-1</v>
      </c>
      <c r="T168" s="25" t="s">
        <v>6</v>
      </c>
      <c r="U168" s="25">
        <f>[1]Ergebnis!N155</f>
        <v>-1</v>
      </c>
      <c r="V168" s="1">
        <f t="shared" si="365"/>
        <v>0</v>
      </c>
      <c r="Y168" s="3">
        <f t="shared" si="366"/>
        <v>0</v>
      </c>
      <c r="Z168" s="3">
        <f t="shared" si="367"/>
        <v>0</v>
      </c>
      <c r="AA168" s="3">
        <f t="shared" si="368"/>
        <v>0</v>
      </c>
      <c r="AB168" s="3">
        <f t="shared" si="369"/>
        <v>0</v>
      </c>
      <c r="AC168" s="4"/>
      <c r="AD168" s="4">
        <f t="shared" si="370"/>
        <v>0</v>
      </c>
      <c r="AE168" s="4">
        <f t="shared" si="371"/>
        <v>2</v>
      </c>
      <c r="AF168" s="4">
        <f t="shared" si="372"/>
        <v>0</v>
      </c>
      <c r="AG168" s="4">
        <f t="shared" si="373"/>
        <v>2</v>
      </c>
      <c r="AH168" s="4"/>
      <c r="AI168" s="4">
        <f t="shared" si="374"/>
        <v>0</v>
      </c>
      <c r="AJ168" s="4">
        <f t="shared" si="375"/>
        <v>2</v>
      </c>
      <c r="AK168" s="4">
        <f t="shared" si="376"/>
        <v>0</v>
      </c>
      <c r="AL168" s="4">
        <f t="shared" si="377"/>
        <v>2</v>
      </c>
      <c r="AM168" s="4"/>
      <c r="AN168" s="4">
        <f t="shared" si="378"/>
        <v>1</v>
      </c>
      <c r="AP168" s="3">
        <f t="shared" si="379"/>
        <v>0</v>
      </c>
      <c r="AQ168" s="3">
        <f t="shared" si="380"/>
        <v>0</v>
      </c>
      <c r="AR168" s="3">
        <f t="shared" si="381"/>
        <v>0</v>
      </c>
      <c r="AS168" s="3">
        <f t="shared" si="382"/>
        <v>0</v>
      </c>
      <c r="AT168" s="4"/>
      <c r="AU168" s="4">
        <f t="shared" si="383"/>
        <v>0</v>
      </c>
      <c r="AV168" s="4">
        <f t="shared" si="384"/>
        <v>2</v>
      </c>
      <c r="AW168" s="4">
        <f t="shared" si="385"/>
        <v>0</v>
      </c>
      <c r="AX168" s="4">
        <f t="shared" si="386"/>
        <v>2</v>
      </c>
      <c r="AY168" s="4"/>
      <c r="AZ168" s="4">
        <f t="shared" si="387"/>
        <v>0</v>
      </c>
      <c r="BA168" s="4">
        <f t="shared" si="388"/>
        <v>2</v>
      </c>
      <c r="BB168" s="4">
        <f t="shared" si="389"/>
        <v>0</v>
      </c>
      <c r="BC168" s="4">
        <f t="shared" si="390"/>
        <v>2</v>
      </c>
      <c r="BD168" s="4"/>
      <c r="BE168" s="4">
        <f t="shared" si="391"/>
        <v>1</v>
      </c>
    </row>
    <row r="169" spans="1:57">
      <c r="A169" s="27"/>
      <c r="B169" s="28" t="str">
        <f>han</f>
        <v>Hannover 96</v>
      </c>
      <c r="C169" s="28" t="str">
        <f>scf</f>
        <v>SC Freiburg</v>
      </c>
      <c r="D169" s="29"/>
      <c r="E169" s="29" t="s">
        <v>6</v>
      </c>
      <c r="F169" s="29"/>
      <c r="G169" s="30">
        <f>[1]Ergebnis!D156</f>
        <v>-1</v>
      </c>
      <c r="H169" s="30" t="s">
        <v>6</v>
      </c>
      <c r="I169" s="30">
        <f>[1]Ergebnis!F156</f>
        <v>-1</v>
      </c>
      <c r="J169" s="1">
        <f t="shared" si="364"/>
        <v>0</v>
      </c>
      <c r="M169" s="27"/>
      <c r="N169" s="28" t="str">
        <f>han</f>
        <v>Hannover 96</v>
      </c>
      <c r="O169" s="28" t="str">
        <f>mgb</f>
        <v>Mönchengladbach</v>
      </c>
      <c r="P169" s="29"/>
      <c r="Q169" s="29" t="s">
        <v>6</v>
      </c>
      <c r="R169" s="29"/>
      <c r="S169" s="30">
        <f>[1]Ergebnis!L156</f>
        <v>-1</v>
      </c>
      <c r="T169" s="30" t="s">
        <v>6</v>
      </c>
      <c r="U169" s="30">
        <f>[1]Ergebnis!N156</f>
        <v>-1</v>
      </c>
      <c r="V169" s="1">
        <f t="shared" si="365"/>
        <v>0</v>
      </c>
      <c r="Y169" s="3">
        <f t="shared" si="366"/>
        <v>0</v>
      </c>
      <c r="Z169" s="3">
        <f t="shared" si="367"/>
        <v>0</v>
      </c>
      <c r="AA169" s="3">
        <f t="shared" si="368"/>
        <v>0</v>
      </c>
      <c r="AB169" s="3">
        <f t="shared" si="369"/>
        <v>0</v>
      </c>
      <c r="AC169" s="4"/>
      <c r="AD169" s="4">
        <f t="shared" si="370"/>
        <v>0</v>
      </c>
      <c r="AE169" s="4">
        <f t="shared" si="371"/>
        <v>2</v>
      </c>
      <c r="AF169" s="4">
        <f t="shared" si="372"/>
        <v>0</v>
      </c>
      <c r="AG169" s="4">
        <f t="shared" si="373"/>
        <v>2</v>
      </c>
      <c r="AH169" s="4"/>
      <c r="AI169" s="4">
        <f t="shared" si="374"/>
        <v>0</v>
      </c>
      <c r="AJ169" s="4">
        <f t="shared" si="375"/>
        <v>2</v>
      </c>
      <c r="AK169" s="4">
        <f t="shared" si="376"/>
        <v>0</v>
      </c>
      <c r="AL169" s="4">
        <f t="shared" si="377"/>
        <v>2</v>
      </c>
      <c r="AM169" s="4"/>
      <c r="AN169" s="4">
        <f t="shared" si="378"/>
        <v>1</v>
      </c>
      <c r="AP169" s="3">
        <f t="shared" si="379"/>
        <v>0</v>
      </c>
      <c r="AQ169" s="3">
        <f t="shared" si="380"/>
        <v>0</v>
      </c>
      <c r="AR169" s="3">
        <f t="shared" si="381"/>
        <v>0</v>
      </c>
      <c r="AS169" s="3">
        <f t="shared" si="382"/>
        <v>0</v>
      </c>
      <c r="AT169" s="4"/>
      <c r="AU169" s="4">
        <f t="shared" si="383"/>
        <v>0</v>
      </c>
      <c r="AV169" s="4">
        <f t="shared" si="384"/>
        <v>2</v>
      </c>
      <c r="AW169" s="4">
        <f t="shared" si="385"/>
        <v>0</v>
      </c>
      <c r="AX169" s="4">
        <f t="shared" si="386"/>
        <v>2</v>
      </c>
      <c r="AY169" s="4"/>
      <c r="AZ169" s="4">
        <f t="shared" si="387"/>
        <v>0</v>
      </c>
      <c r="BA169" s="4">
        <f t="shared" si="388"/>
        <v>2</v>
      </c>
      <c r="BB169" s="4">
        <f t="shared" si="389"/>
        <v>0</v>
      </c>
      <c r="BC169" s="4">
        <f t="shared" si="390"/>
        <v>2</v>
      </c>
      <c r="BD169" s="4"/>
      <c r="BE169" s="4">
        <f t="shared" si="391"/>
        <v>1</v>
      </c>
    </row>
    <row r="170" spans="1:57">
      <c r="A170" s="26"/>
      <c r="B170" s="23" t="str">
        <f>fck</f>
        <v>Kaiserslautern</v>
      </c>
      <c r="C170" s="23" t="str">
        <f>sch</f>
        <v>Schalke 04</v>
      </c>
      <c r="D170" s="24"/>
      <c r="E170" s="24" t="s">
        <v>6</v>
      </c>
      <c r="F170" s="24"/>
      <c r="G170" s="25">
        <f>[1]Ergebnis!D157</f>
        <v>-1</v>
      </c>
      <c r="H170" s="25" t="s">
        <v>6</v>
      </c>
      <c r="I170" s="25">
        <f>[1]Ergebnis!F157</f>
        <v>-1</v>
      </c>
      <c r="J170" s="1">
        <f t="shared" si="364"/>
        <v>0</v>
      </c>
      <c r="M170" s="26"/>
      <c r="N170" s="23" t="str">
        <f>fck</f>
        <v>Kaiserslautern</v>
      </c>
      <c r="O170" s="23" t="str">
        <f>pau</f>
        <v>St. Pauli</v>
      </c>
      <c r="P170" s="24"/>
      <c r="Q170" s="24" t="s">
        <v>6</v>
      </c>
      <c r="R170" s="24"/>
      <c r="S170" s="25">
        <f>[1]Ergebnis!L157</f>
        <v>-1</v>
      </c>
      <c r="T170" s="25" t="s">
        <v>6</v>
      </c>
      <c r="U170" s="25">
        <f>[1]Ergebnis!N157</f>
        <v>-1</v>
      </c>
      <c r="V170" s="1">
        <f t="shared" si="365"/>
        <v>0</v>
      </c>
      <c r="Y170" s="3">
        <f t="shared" si="366"/>
        <v>0</v>
      </c>
      <c r="Z170" s="3">
        <f t="shared" si="367"/>
        <v>0</v>
      </c>
      <c r="AA170" s="3">
        <f t="shared" si="368"/>
        <v>0</v>
      </c>
      <c r="AB170" s="3">
        <f t="shared" si="369"/>
        <v>0</v>
      </c>
      <c r="AC170" s="4"/>
      <c r="AD170" s="4">
        <f t="shared" si="370"/>
        <v>0</v>
      </c>
      <c r="AE170" s="4">
        <f t="shared" si="371"/>
        <v>2</v>
      </c>
      <c r="AF170" s="4">
        <f t="shared" si="372"/>
        <v>0</v>
      </c>
      <c r="AG170" s="4">
        <f t="shared" si="373"/>
        <v>2</v>
      </c>
      <c r="AH170" s="4"/>
      <c r="AI170" s="4">
        <f t="shared" si="374"/>
        <v>0</v>
      </c>
      <c r="AJ170" s="4">
        <f t="shared" si="375"/>
        <v>2</v>
      </c>
      <c r="AK170" s="4">
        <f t="shared" si="376"/>
        <v>0</v>
      </c>
      <c r="AL170" s="4">
        <f t="shared" si="377"/>
        <v>2</v>
      </c>
      <c r="AM170" s="4"/>
      <c r="AN170" s="4">
        <f t="shared" si="378"/>
        <v>1</v>
      </c>
      <c r="AP170" s="3">
        <f t="shared" si="379"/>
        <v>0</v>
      </c>
      <c r="AQ170" s="3">
        <f t="shared" si="380"/>
        <v>0</v>
      </c>
      <c r="AR170" s="3">
        <f t="shared" si="381"/>
        <v>0</v>
      </c>
      <c r="AS170" s="3">
        <f t="shared" si="382"/>
        <v>0</v>
      </c>
      <c r="AT170" s="4"/>
      <c r="AU170" s="4">
        <f t="shared" si="383"/>
        <v>0</v>
      </c>
      <c r="AV170" s="4">
        <f t="shared" si="384"/>
        <v>2</v>
      </c>
      <c r="AW170" s="4">
        <f t="shared" si="385"/>
        <v>0</v>
      </c>
      <c r="AX170" s="4">
        <f t="shared" si="386"/>
        <v>2</v>
      </c>
      <c r="AY170" s="4"/>
      <c r="AZ170" s="4">
        <f t="shared" si="387"/>
        <v>0</v>
      </c>
      <c r="BA170" s="4">
        <f t="shared" si="388"/>
        <v>2</v>
      </c>
      <c r="BB170" s="4">
        <f t="shared" si="389"/>
        <v>0</v>
      </c>
      <c r="BC170" s="4">
        <f t="shared" si="390"/>
        <v>2</v>
      </c>
      <c r="BD170" s="4"/>
      <c r="BE170" s="4">
        <f t="shared" si="391"/>
        <v>1</v>
      </c>
    </row>
    <row r="171" spans="1:57">
      <c r="A171" s="67" t="s">
        <v>11</v>
      </c>
      <c r="B171" s="67"/>
      <c r="C171" s="67"/>
      <c r="D171" s="67"/>
      <c r="E171" s="67"/>
      <c r="F171" s="67"/>
      <c r="G171" s="67"/>
      <c r="H171" s="67"/>
      <c r="I171" s="67"/>
      <c r="J171" s="2">
        <f>SUM(J162:J170)</f>
        <v>0</v>
      </c>
      <c r="M171" s="67" t="s">
        <v>11</v>
      </c>
      <c r="N171" s="67"/>
      <c r="O171" s="67"/>
      <c r="P171" s="67"/>
      <c r="Q171" s="67"/>
      <c r="R171" s="67"/>
      <c r="S171" s="67"/>
      <c r="T171" s="67"/>
      <c r="U171" s="67"/>
      <c r="V171" s="2">
        <f>SUM(V162:V170)</f>
        <v>0</v>
      </c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</row>
    <row r="172" spans="1:57">
      <c r="A172" s="33"/>
      <c r="B172" s="34"/>
      <c r="C172" s="34"/>
      <c r="D172" s="4"/>
      <c r="E172" s="4"/>
      <c r="F172" s="4"/>
      <c r="G172" s="4"/>
      <c r="H172" s="4"/>
      <c r="I172" s="4"/>
      <c r="J172" s="4"/>
      <c r="M172" s="33"/>
      <c r="N172" s="34"/>
      <c r="O172" s="34"/>
      <c r="P172" s="4"/>
      <c r="Q172" s="4"/>
      <c r="R172" s="4"/>
      <c r="S172" s="4"/>
      <c r="T172" s="4"/>
      <c r="U172" s="4"/>
      <c r="V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</row>
    <row r="173" spans="1:57">
      <c r="A173" s="68" t="s">
        <v>46</v>
      </c>
      <c r="B173" s="68"/>
      <c r="C173" s="68"/>
      <c r="D173" s="69" t="s">
        <v>2</v>
      </c>
      <c r="E173" s="69"/>
      <c r="F173" s="69"/>
      <c r="G173" s="69" t="s">
        <v>3</v>
      </c>
      <c r="H173" s="69"/>
      <c r="I173" s="69"/>
      <c r="J173" s="21" t="s">
        <v>4</v>
      </c>
      <c r="M173" s="68" t="s">
        <v>47</v>
      </c>
      <c r="N173" s="68"/>
      <c r="O173" s="68"/>
      <c r="P173" s="69" t="s">
        <v>2</v>
      </c>
      <c r="Q173" s="69"/>
      <c r="R173" s="69"/>
      <c r="S173" s="69" t="s">
        <v>3</v>
      </c>
      <c r="T173" s="69"/>
      <c r="U173" s="69"/>
      <c r="V173" s="21" t="s">
        <v>4</v>
      </c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</row>
    <row r="174" spans="1:57">
      <c r="A174" s="26"/>
      <c r="B174" s="23" t="str">
        <f>sch</f>
        <v>Schalke 04</v>
      </c>
      <c r="C174" s="23" t="str">
        <f>bay</f>
        <v>Bayern München</v>
      </c>
      <c r="D174" s="25"/>
      <c r="E174" s="25" t="s">
        <v>6</v>
      </c>
      <c r="F174" s="25"/>
      <c r="G174" s="25">
        <f>[1]Ergebnis!D160</f>
        <v>-1</v>
      </c>
      <c r="H174" s="25" t="s">
        <v>6</v>
      </c>
      <c r="I174" s="25">
        <f>[1]Ergebnis!F160</f>
        <v>-1</v>
      </c>
      <c r="J174" s="1">
        <f t="shared" ref="J174:J182" si="392">IF(G174+I174&lt;0,0,IF(AB174=3,3,IF(AB174=0,AN174,0)))</f>
        <v>0</v>
      </c>
      <c r="M174" s="26"/>
      <c r="N174" s="23" t="str">
        <f>sch</f>
        <v>Schalke 04</v>
      </c>
      <c r="O174" s="23" t="str">
        <f>mai</f>
        <v>Mainz 05</v>
      </c>
      <c r="P174" s="25"/>
      <c r="Q174" s="25" t="s">
        <v>6</v>
      </c>
      <c r="R174" s="25"/>
      <c r="S174" s="25">
        <f>[1]Ergebnis!L160</f>
        <v>-1</v>
      </c>
      <c r="T174" s="25" t="s">
        <v>6</v>
      </c>
      <c r="U174" s="25">
        <f>[1]Ergebnis!N160</f>
        <v>-1</v>
      </c>
      <c r="V174" s="1">
        <f t="shared" ref="V174:V182" si="393">IF(S174+U174&lt;0,0,IF(AS174=3,3,IF(AS174=0,BE174,0)))</f>
        <v>0</v>
      </c>
      <c r="Y174" s="3">
        <f t="shared" ref="Y174:Y182" si="394">IF(D174=G174,1,0)</f>
        <v>0</v>
      </c>
      <c r="Z174" s="3">
        <f t="shared" ref="Z174:Z182" si="395">IF(F174=I174,1,0)</f>
        <v>0</v>
      </c>
      <c r="AA174" s="3">
        <f t="shared" ref="AA174:AA182" si="396">Y174+Z174</f>
        <v>0</v>
      </c>
      <c r="AB174" s="3">
        <f t="shared" ref="AB174:AB182" si="397">IF(AA174=2,3,0)</f>
        <v>0</v>
      </c>
      <c r="AC174" s="4"/>
      <c r="AD174" s="4">
        <f t="shared" ref="AD174:AD182" si="398">IF(D174&gt;F174,1,0)</f>
        <v>0</v>
      </c>
      <c r="AE174" s="4">
        <f t="shared" ref="AE174:AE182" si="399">IF(D174=F174,2,0)</f>
        <v>2</v>
      </c>
      <c r="AF174" s="4">
        <f t="shared" ref="AF174:AF182" si="400">IF(D174&lt;F174,3,0)</f>
        <v>0</v>
      </c>
      <c r="AG174" s="4">
        <f t="shared" ref="AG174:AG182" si="401">AD174+AE174+AF174</f>
        <v>2</v>
      </c>
      <c r="AH174" s="4"/>
      <c r="AI174" s="4">
        <f t="shared" ref="AI174:AI182" si="402">IF(G174&gt;I174,1,0)</f>
        <v>0</v>
      </c>
      <c r="AJ174" s="4">
        <f t="shared" ref="AJ174:AJ182" si="403">IF(G174=I174,2,0)</f>
        <v>2</v>
      </c>
      <c r="AK174" s="4">
        <f t="shared" ref="AK174:AK182" si="404">IF(G174&lt;I174,3,0)</f>
        <v>0</v>
      </c>
      <c r="AL174" s="4">
        <f t="shared" ref="AL174:AL182" si="405">AI174+AJ174+AK174</f>
        <v>2</v>
      </c>
      <c r="AM174" s="4"/>
      <c r="AN174" s="4">
        <f t="shared" ref="AN174:AN182" si="406">IF(AG174=AL174,1,0)</f>
        <v>1</v>
      </c>
      <c r="AP174" s="3">
        <f t="shared" ref="AP174:AP182" si="407">IF(P174=S174,1,0)</f>
        <v>0</v>
      </c>
      <c r="AQ174" s="3">
        <f t="shared" ref="AQ174:AQ182" si="408">IF(R174=U174,1,0)</f>
        <v>0</v>
      </c>
      <c r="AR174" s="3">
        <f t="shared" ref="AR174:AR182" si="409">AP174+AQ174</f>
        <v>0</v>
      </c>
      <c r="AS174" s="3">
        <f t="shared" ref="AS174:AS182" si="410">IF(AR174=2,3,0)</f>
        <v>0</v>
      </c>
      <c r="AT174" s="4"/>
      <c r="AU174" s="4">
        <f t="shared" ref="AU174:AU182" si="411">IF(P174&gt;R174,1,0)</f>
        <v>0</v>
      </c>
      <c r="AV174" s="4">
        <f t="shared" ref="AV174:AV182" si="412">IF(P174=R174,2,0)</f>
        <v>2</v>
      </c>
      <c r="AW174" s="4">
        <f t="shared" ref="AW174:AW182" si="413">IF(P174&lt;R174,3,0)</f>
        <v>0</v>
      </c>
      <c r="AX174" s="4">
        <f t="shared" ref="AX174:AX182" si="414">AU174+AV174+AW174</f>
        <v>2</v>
      </c>
      <c r="AY174" s="4"/>
      <c r="AZ174" s="4">
        <f t="shared" ref="AZ174:AZ182" si="415">IF(S174&gt;U174,1,0)</f>
        <v>0</v>
      </c>
      <c r="BA174" s="4">
        <f t="shared" ref="BA174:BA182" si="416">IF(S174=U174,2,0)</f>
        <v>2</v>
      </c>
      <c r="BB174" s="4">
        <f t="shared" ref="BB174:BB182" si="417">IF(S174&lt;U174,3,0)</f>
        <v>0</v>
      </c>
      <c r="BC174" s="4">
        <f t="shared" ref="BC174:BC182" si="418">AZ174+BA174+BB174</f>
        <v>2</v>
      </c>
      <c r="BD174" s="4"/>
      <c r="BE174" s="4">
        <f t="shared" ref="BE174:BE182" si="419">IF(AX174=BC174,1,0)</f>
        <v>1</v>
      </c>
    </row>
    <row r="175" spans="1:57">
      <c r="A175" s="27"/>
      <c r="B175" s="28" t="str">
        <f>lev</f>
        <v>Bayer Leverkusen</v>
      </c>
      <c r="C175" s="28" t="str">
        <f>kö</f>
        <v>1. FC Köln</v>
      </c>
      <c r="D175" s="30"/>
      <c r="E175" s="30" t="s">
        <v>6</v>
      </c>
      <c r="F175" s="30"/>
      <c r="G175" s="30">
        <f>[1]Ergebnis!D161</f>
        <v>-1</v>
      </c>
      <c r="H175" s="30" t="s">
        <v>6</v>
      </c>
      <c r="I175" s="30">
        <f>[1]Ergebnis!F161</f>
        <v>-1</v>
      </c>
      <c r="J175" s="1">
        <f t="shared" si="392"/>
        <v>0</v>
      </c>
      <c r="M175" s="27"/>
      <c r="N175" s="28" t="str">
        <f>wb</f>
        <v>Werder Bremen</v>
      </c>
      <c r="O175" s="28" t="str">
        <f>bvb</f>
        <v>Borussia Dortmund</v>
      </c>
      <c r="P175" s="30"/>
      <c r="Q175" s="30" t="s">
        <v>6</v>
      </c>
      <c r="R175" s="30"/>
      <c r="S175" s="30">
        <f>[1]Ergebnis!L161</f>
        <v>-1</v>
      </c>
      <c r="T175" s="30" t="s">
        <v>6</v>
      </c>
      <c r="U175" s="30">
        <f>[1]Ergebnis!N161</f>
        <v>-1</v>
      </c>
      <c r="V175" s="1">
        <f t="shared" si="393"/>
        <v>0</v>
      </c>
      <c r="Y175" s="3">
        <f t="shared" si="394"/>
        <v>0</v>
      </c>
      <c r="Z175" s="3">
        <f t="shared" si="395"/>
        <v>0</v>
      </c>
      <c r="AA175" s="3">
        <f t="shared" si="396"/>
        <v>0</v>
      </c>
      <c r="AB175" s="3">
        <f t="shared" si="397"/>
        <v>0</v>
      </c>
      <c r="AC175" s="4"/>
      <c r="AD175" s="4">
        <f t="shared" si="398"/>
        <v>0</v>
      </c>
      <c r="AE175" s="4">
        <f t="shared" si="399"/>
        <v>2</v>
      </c>
      <c r="AF175" s="4">
        <f t="shared" si="400"/>
        <v>0</v>
      </c>
      <c r="AG175" s="4">
        <f t="shared" si="401"/>
        <v>2</v>
      </c>
      <c r="AH175" s="4"/>
      <c r="AI175" s="4">
        <f t="shared" si="402"/>
        <v>0</v>
      </c>
      <c r="AJ175" s="4">
        <f t="shared" si="403"/>
        <v>2</v>
      </c>
      <c r="AK175" s="4">
        <f t="shared" si="404"/>
        <v>0</v>
      </c>
      <c r="AL175" s="4">
        <f t="shared" si="405"/>
        <v>2</v>
      </c>
      <c r="AM175" s="4"/>
      <c r="AN175" s="4">
        <f t="shared" si="406"/>
        <v>1</v>
      </c>
      <c r="AP175" s="3">
        <f t="shared" si="407"/>
        <v>0</v>
      </c>
      <c r="AQ175" s="3">
        <f t="shared" si="408"/>
        <v>0</v>
      </c>
      <c r="AR175" s="3">
        <f t="shared" si="409"/>
        <v>0</v>
      </c>
      <c r="AS175" s="3">
        <f t="shared" si="410"/>
        <v>0</v>
      </c>
      <c r="AT175" s="4"/>
      <c r="AU175" s="4">
        <f t="shared" si="411"/>
        <v>0</v>
      </c>
      <c r="AV175" s="4">
        <f t="shared" si="412"/>
        <v>2</v>
      </c>
      <c r="AW175" s="4">
        <f t="shared" si="413"/>
        <v>0</v>
      </c>
      <c r="AX175" s="4">
        <f t="shared" si="414"/>
        <v>2</v>
      </c>
      <c r="AY175" s="4"/>
      <c r="AZ175" s="4">
        <f t="shared" si="415"/>
        <v>0</v>
      </c>
      <c r="BA175" s="4">
        <f t="shared" si="416"/>
        <v>2</v>
      </c>
      <c r="BB175" s="4">
        <f t="shared" si="417"/>
        <v>0</v>
      </c>
      <c r="BC175" s="4">
        <f t="shared" si="418"/>
        <v>2</v>
      </c>
      <c r="BD175" s="4"/>
      <c r="BE175" s="4">
        <f t="shared" si="419"/>
        <v>1</v>
      </c>
    </row>
    <row r="176" spans="1:57">
      <c r="A176" s="26"/>
      <c r="B176" s="23" t="str">
        <f>vfb</f>
        <v>VfB Stuttgart</v>
      </c>
      <c r="C176" s="23" t="str">
        <f>hoff</f>
        <v>1899 Hoffenheim</v>
      </c>
      <c r="D176" s="25"/>
      <c r="E176" s="25" t="s">
        <v>6</v>
      </c>
      <c r="F176" s="25"/>
      <c r="G176" s="25">
        <f>[1]Ergebnis!D162</f>
        <v>-1</v>
      </c>
      <c r="H176" s="25" t="s">
        <v>6</v>
      </c>
      <c r="I176" s="25">
        <f>[1]Ergebnis!F162</f>
        <v>-1</v>
      </c>
      <c r="J176" s="1">
        <f t="shared" si="392"/>
        <v>0</v>
      </c>
      <c r="M176" s="26"/>
      <c r="N176" s="23" t="str">
        <f>lev</f>
        <v>Bayer Leverkusen</v>
      </c>
      <c r="O176" s="23" t="str">
        <f>hsv</f>
        <v>Hamburger SV</v>
      </c>
      <c r="P176" s="25"/>
      <c r="Q176" s="25" t="s">
        <v>6</v>
      </c>
      <c r="R176" s="25"/>
      <c r="S176" s="25">
        <f>[1]Ergebnis!L162</f>
        <v>-1</v>
      </c>
      <c r="T176" s="25" t="s">
        <v>6</v>
      </c>
      <c r="U176" s="25">
        <f>[1]Ergebnis!N162</f>
        <v>-1</v>
      </c>
      <c r="V176" s="1">
        <f t="shared" si="393"/>
        <v>0</v>
      </c>
      <c r="Y176" s="3">
        <f t="shared" si="394"/>
        <v>0</v>
      </c>
      <c r="Z176" s="3">
        <f t="shared" si="395"/>
        <v>0</v>
      </c>
      <c r="AA176" s="3">
        <f t="shared" si="396"/>
        <v>0</v>
      </c>
      <c r="AB176" s="3">
        <f t="shared" si="397"/>
        <v>0</v>
      </c>
      <c r="AC176" s="4"/>
      <c r="AD176" s="4">
        <f t="shared" si="398"/>
        <v>0</v>
      </c>
      <c r="AE176" s="4">
        <f t="shared" si="399"/>
        <v>2</v>
      </c>
      <c r="AF176" s="4">
        <f t="shared" si="400"/>
        <v>0</v>
      </c>
      <c r="AG176" s="4">
        <f t="shared" si="401"/>
        <v>2</v>
      </c>
      <c r="AH176" s="4"/>
      <c r="AI176" s="4">
        <f t="shared" si="402"/>
        <v>0</v>
      </c>
      <c r="AJ176" s="4">
        <f t="shared" si="403"/>
        <v>2</v>
      </c>
      <c r="AK176" s="4">
        <f t="shared" si="404"/>
        <v>0</v>
      </c>
      <c r="AL176" s="4">
        <f t="shared" si="405"/>
        <v>2</v>
      </c>
      <c r="AM176" s="4"/>
      <c r="AN176" s="4">
        <f t="shared" si="406"/>
        <v>1</v>
      </c>
      <c r="AP176" s="3">
        <f t="shared" si="407"/>
        <v>0</v>
      </c>
      <c r="AQ176" s="3">
        <f t="shared" si="408"/>
        <v>0</v>
      </c>
      <c r="AR176" s="3">
        <f t="shared" si="409"/>
        <v>0</v>
      </c>
      <c r="AS176" s="3">
        <f t="shared" si="410"/>
        <v>0</v>
      </c>
      <c r="AT176" s="4"/>
      <c r="AU176" s="4">
        <f t="shared" si="411"/>
        <v>0</v>
      </c>
      <c r="AV176" s="4">
        <f t="shared" si="412"/>
        <v>2</v>
      </c>
      <c r="AW176" s="4">
        <f t="shared" si="413"/>
        <v>0</v>
      </c>
      <c r="AX176" s="4">
        <f t="shared" si="414"/>
        <v>2</v>
      </c>
      <c r="AY176" s="4"/>
      <c r="AZ176" s="4">
        <f t="shared" si="415"/>
        <v>0</v>
      </c>
      <c r="BA176" s="4">
        <f t="shared" si="416"/>
        <v>2</v>
      </c>
      <c r="BB176" s="4">
        <f t="shared" si="417"/>
        <v>0</v>
      </c>
      <c r="BC176" s="4">
        <f t="shared" si="418"/>
        <v>2</v>
      </c>
      <c r="BD176" s="4"/>
      <c r="BE176" s="4">
        <f t="shared" si="419"/>
        <v>1</v>
      </c>
    </row>
    <row r="177" spans="1:57">
      <c r="A177" s="27"/>
      <c r="B177" s="28" t="str">
        <f>vfl</f>
        <v>VfL Wolfsburg</v>
      </c>
      <c r="C177" s="28" t="str">
        <f>wb</f>
        <v>Werder Bremen</v>
      </c>
      <c r="D177" s="30"/>
      <c r="E177" s="30" t="s">
        <v>6</v>
      </c>
      <c r="F177" s="30"/>
      <c r="G177" s="30">
        <f>[1]Ergebnis!D163</f>
        <v>-1</v>
      </c>
      <c r="H177" s="30" t="s">
        <v>6</v>
      </c>
      <c r="I177" s="30">
        <f>[1]Ergebnis!F163</f>
        <v>-1</v>
      </c>
      <c r="J177" s="1">
        <f t="shared" si="392"/>
        <v>0</v>
      </c>
      <c r="M177" s="27"/>
      <c r="N177" s="28" t="str">
        <f>vfb</f>
        <v>VfB Stuttgart</v>
      </c>
      <c r="O177" s="28" t="str">
        <f>han</f>
        <v>Hannover 96</v>
      </c>
      <c r="P177" s="30"/>
      <c r="Q177" s="30" t="s">
        <v>6</v>
      </c>
      <c r="R177" s="30"/>
      <c r="S177" s="30">
        <f>[1]Ergebnis!L163</f>
        <v>-1</v>
      </c>
      <c r="T177" s="30" t="s">
        <v>6</v>
      </c>
      <c r="U177" s="30">
        <f>[1]Ergebnis!N163</f>
        <v>-1</v>
      </c>
      <c r="V177" s="1">
        <f t="shared" si="393"/>
        <v>0</v>
      </c>
      <c r="Y177" s="3">
        <f t="shared" si="394"/>
        <v>0</v>
      </c>
      <c r="Z177" s="3">
        <f t="shared" si="395"/>
        <v>0</v>
      </c>
      <c r="AA177" s="3">
        <f t="shared" si="396"/>
        <v>0</v>
      </c>
      <c r="AB177" s="3">
        <f t="shared" si="397"/>
        <v>0</v>
      </c>
      <c r="AC177" s="4"/>
      <c r="AD177" s="4">
        <f t="shared" si="398"/>
        <v>0</v>
      </c>
      <c r="AE177" s="4">
        <f t="shared" si="399"/>
        <v>2</v>
      </c>
      <c r="AF177" s="4">
        <f t="shared" si="400"/>
        <v>0</v>
      </c>
      <c r="AG177" s="4">
        <f t="shared" si="401"/>
        <v>2</v>
      </c>
      <c r="AH177" s="4"/>
      <c r="AI177" s="4">
        <f t="shared" si="402"/>
        <v>0</v>
      </c>
      <c r="AJ177" s="4">
        <f t="shared" si="403"/>
        <v>2</v>
      </c>
      <c r="AK177" s="4">
        <f t="shared" si="404"/>
        <v>0</v>
      </c>
      <c r="AL177" s="4">
        <f t="shared" si="405"/>
        <v>2</v>
      </c>
      <c r="AM177" s="4"/>
      <c r="AN177" s="4">
        <f t="shared" si="406"/>
        <v>1</v>
      </c>
      <c r="AP177" s="3">
        <f t="shared" si="407"/>
        <v>0</v>
      </c>
      <c r="AQ177" s="3">
        <f t="shared" si="408"/>
        <v>0</v>
      </c>
      <c r="AR177" s="3">
        <f t="shared" si="409"/>
        <v>0</v>
      </c>
      <c r="AS177" s="3">
        <f t="shared" si="410"/>
        <v>0</v>
      </c>
      <c r="AT177" s="4"/>
      <c r="AU177" s="4">
        <f t="shared" si="411"/>
        <v>0</v>
      </c>
      <c r="AV177" s="4">
        <f t="shared" si="412"/>
        <v>2</v>
      </c>
      <c r="AW177" s="4">
        <f t="shared" si="413"/>
        <v>0</v>
      </c>
      <c r="AX177" s="4">
        <f t="shared" si="414"/>
        <v>2</v>
      </c>
      <c r="AY177" s="4"/>
      <c r="AZ177" s="4">
        <f t="shared" si="415"/>
        <v>0</v>
      </c>
      <c r="BA177" s="4">
        <f t="shared" si="416"/>
        <v>2</v>
      </c>
      <c r="BB177" s="4">
        <f t="shared" si="417"/>
        <v>0</v>
      </c>
      <c r="BC177" s="4">
        <f t="shared" si="418"/>
        <v>2</v>
      </c>
      <c r="BD177" s="4"/>
      <c r="BE177" s="4">
        <f t="shared" si="419"/>
        <v>1</v>
      </c>
    </row>
    <row r="178" spans="1:57">
      <c r="A178" s="26"/>
      <c r="B178" s="23" t="str">
        <f>ein</f>
        <v>Eintracht Frankfurt</v>
      </c>
      <c r="C178" s="23" t="str">
        <f>mai</f>
        <v>Mainz 05</v>
      </c>
      <c r="D178" s="25"/>
      <c r="E178" s="25" t="s">
        <v>6</v>
      </c>
      <c r="F178" s="25"/>
      <c r="G178" s="25">
        <f>[1]Ergebnis!D164</f>
        <v>-1</v>
      </c>
      <c r="H178" s="25" t="s">
        <v>6</v>
      </c>
      <c r="I178" s="25">
        <f>[1]Ergebnis!F164</f>
        <v>-1</v>
      </c>
      <c r="J178" s="1">
        <f t="shared" si="392"/>
        <v>0</v>
      </c>
      <c r="M178" s="26"/>
      <c r="N178" s="23" t="str">
        <f>vfl</f>
        <v>VfL Wolfsburg</v>
      </c>
      <c r="O178" s="23" t="str">
        <f>fck</f>
        <v>Kaiserslautern</v>
      </c>
      <c r="P178" s="25"/>
      <c r="Q178" s="25" t="s">
        <v>6</v>
      </c>
      <c r="R178" s="25"/>
      <c r="S178" s="25">
        <f>[1]Ergebnis!L164</f>
        <v>-1</v>
      </c>
      <c r="T178" s="25" t="s">
        <v>6</v>
      </c>
      <c r="U178" s="25">
        <f>[1]Ergebnis!N164</f>
        <v>-1</v>
      </c>
      <c r="V178" s="1">
        <f t="shared" si="393"/>
        <v>0</v>
      </c>
      <c r="Y178" s="3">
        <f t="shared" si="394"/>
        <v>0</v>
      </c>
      <c r="Z178" s="3">
        <f t="shared" si="395"/>
        <v>0</v>
      </c>
      <c r="AA178" s="3">
        <f t="shared" si="396"/>
        <v>0</v>
      </c>
      <c r="AB178" s="3">
        <f t="shared" si="397"/>
        <v>0</v>
      </c>
      <c r="AC178" s="4"/>
      <c r="AD178" s="4">
        <f t="shared" si="398"/>
        <v>0</v>
      </c>
      <c r="AE178" s="4">
        <f t="shared" si="399"/>
        <v>2</v>
      </c>
      <c r="AF178" s="4">
        <f t="shared" si="400"/>
        <v>0</v>
      </c>
      <c r="AG178" s="4">
        <f t="shared" si="401"/>
        <v>2</v>
      </c>
      <c r="AH178" s="4"/>
      <c r="AI178" s="4">
        <f t="shared" si="402"/>
        <v>0</v>
      </c>
      <c r="AJ178" s="4">
        <f t="shared" si="403"/>
        <v>2</v>
      </c>
      <c r="AK178" s="4">
        <f t="shared" si="404"/>
        <v>0</v>
      </c>
      <c r="AL178" s="4">
        <f t="shared" si="405"/>
        <v>2</v>
      </c>
      <c r="AM178" s="4"/>
      <c r="AN178" s="4">
        <f t="shared" si="406"/>
        <v>1</v>
      </c>
      <c r="AP178" s="3">
        <f t="shared" si="407"/>
        <v>0</v>
      </c>
      <c r="AQ178" s="3">
        <f t="shared" si="408"/>
        <v>0</v>
      </c>
      <c r="AR178" s="3">
        <f t="shared" si="409"/>
        <v>0</v>
      </c>
      <c r="AS178" s="3">
        <f t="shared" si="410"/>
        <v>0</v>
      </c>
      <c r="AT178" s="4"/>
      <c r="AU178" s="4">
        <f t="shared" si="411"/>
        <v>0</v>
      </c>
      <c r="AV178" s="4">
        <f t="shared" si="412"/>
        <v>2</v>
      </c>
      <c r="AW178" s="4">
        <f t="shared" si="413"/>
        <v>0</v>
      </c>
      <c r="AX178" s="4">
        <f t="shared" si="414"/>
        <v>2</v>
      </c>
      <c r="AY178" s="4"/>
      <c r="AZ178" s="4">
        <f t="shared" si="415"/>
        <v>0</v>
      </c>
      <c r="BA178" s="4">
        <f t="shared" si="416"/>
        <v>2</v>
      </c>
      <c r="BB178" s="4">
        <f t="shared" si="417"/>
        <v>0</v>
      </c>
      <c r="BC178" s="4">
        <f t="shared" si="418"/>
        <v>2</v>
      </c>
      <c r="BD178" s="4"/>
      <c r="BE178" s="4">
        <f t="shared" si="419"/>
        <v>1</v>
      </c>
    </row>
    <row r="179" spans="1:57">
      <c r="A179" s="27"/>
      <c r="B179" s="28" t="str">
        <f>mgb</f>
        <v>Mönchengladbach</v>
      </c>
      <c r="C179" s="28" t="str">
        <f>han</f>
        <v>Hannover 96</v>
      </c>
      <c r="D179" s="30"/>
      <c r="E179" s="30" t="s">
        <v>6</v>
      </c>
      <c r="F179" s="30"/>
      <c r="G179" s="30">
        <f>[1]Ergebnis!D165</f>
        <v>-1</v>
      </c>
      <c r="H179" s="30" t="s">
        <v>6</v>
      </c>
      <c r="I179" s="30">
        <f>[1]Ergebnis!F165</f>
        <v>-1</v>
      </c>
      <c r="J179" s="1">
        <f t="shared" si="392"/>
        <v>0</v>
      </c>
      <c r="M179" s="27"/>
      <c r="N179" s="28" t="str">
        <f>ein</f>
        <v>Eintracht Frankfurt</v>
      </c>
      <c r="O179" s="28" t="str">
        <f>kö</f>
        <v>1. FC Köln</v>
      </c>
      <c r="P179" s="30"/>
      <c r="Q179" s="30" t="s">
        <v>6</v>
      </c>
      <c r="R179" s="30"/>
      <c r="S179" s="30">
        <f>[1]Ergebnis!L165</f>
        <v>-1</v>
      </c>
      <c r="T179" s="30" t="s">
        <v>6</v>
      </c>
      <c r="U179" s="30">
        <f>[1]Ergebnis!N165</f>
        <v>-1</v>
      </c>
      <c r="V179" s="1">
        <f t="shared" si="393"/>
        <v>0</v>
      </c>
      <c r="Y179" s="3">
        <f t="shared" si="394"/>
        <v>0</v>
      </c>
      <c r="Z179" s="3">
        <f t="shared" si="395"/>
        <v>0</v>
      </c>
      <c r="AA179" s="3">
        <f t="shared" si="396"/>
        <v>0</v>
      </c>
      <c r="AB179" s="3">
        <f t="shared" si="397"/>
        <v>0</v>
      </c>
      <c r="AC179" s="4"/>
      <c r="AD179" s="4">
        <f t="shared" si="398"/>
        <v>0</v>
      </c>
      <c r="AE179" s="4">
        <f t="shared" si="399"/>
        <v>2</v>
      </c>
      <c r="AF179" s="4">
        <f t="shared" si="400"/>
        <v>0</v>
      </c>
      <c r="AG179" s="4">
        <f t="shared" si="401"/>
        <v>2</v>
      </c>
      <c r="AH179" s="4"/>
      <c r="AI179" s="4">
        <f t="shared" si="402"/>
        <v>0</v>
      </c>
      <c r="AJ179" s="4">
        <f t="shared" si="403"/>
        <v>2</v>
      </c>
      <c r="AK179" s="4">
        <f t="shared" si="404"/>
        <v>0</v>
      </c>
      <c r="AL179" s="4">
        <f t="shared" si="405"/>
        <v>2</v>
      </c>
      <c r="AM179" s="4"/>
      <c r="AN179" s="4">
        <f t="shared" si="406"/>
        <v>1</v>
      </c>
      <c r="AP179" s="3">
        <f t="shared" si="407"/>
        <v>0</v>
      </c>
      <c r="AQ179" s="3">
        <f t="shared" si="408"/>
        <v>0</v>
      </c>
      <c r="AR179" s="3">
        <f t="shared" si="409"/>
        <v>0</v>
      </c>
      <c r="AS179" s="3">
        <f t="shared" si="410"/>
        <v>0</v>
      </c>
      <c r="AT179" s="4"/>
      <c r="AU179" s="4">
        <f t="shared" si="411"/>
        <v>0</v>
      </c>
      <c r="AV179" s="4">
        <f t="shared" si="412"/>
        <v>2</v>
      </c>
      <c r="AW179" s="4">
        <f t="shared" si="413"/>
        <v>0</v>
      </c>
      <c r="AX179" s="4">
        <f t="shared" si="414"/>
        <v>2</v>
      </c>
      <c r="AY179" s="4"/>
      <c r="AZ179" s="4">
        <f t="shared" si="415"/>
        <v>0</v>
      </c>
      <c r="BA179" s="4">
        <f t="shared" si="416"/>
        <v>2</v>
      </c>
      <c r="BB179" s="4">
        <f t="shared" si="417"/>
        <v>0</v>
      </c>
      <c r="BC179" s="4">
        <f t="shared" si="418"/>
        <v>2</v>
      </c>
      <c r="BD179" s="4"/>
      <c r="BE179" s="4">
        <f t="shared" si="419"/>
        <v>1</v>
      </c>
    </row>
    <row r="180" spans="1:57">
      <c r="A180" s="26"/>
      <c r="B180" s="23" t="str">
        <f>scf</f>
        <v>SC Freiburg</v>
      </c>
      <c r="C180" s="23" t="str">
        <f>hsv</f>
        <v>Hamburger SV</v>
      </c>
      <c r="D180" s="25"/>
      <c r="E180" s="25" t="s">
        <v>6</v>
      </c>
      <c r="F180" s="25"/>
      <c r="G180" s="25">
        <f>[1]Ergebnis!D166</f>
        <v>-1</v>
      </c>
      <c r="H180" s="25" t="s">
        <v>6</v>
      </c>
      <c r="I180" s="25">
        <f>[1]Ergebnis!F166</f>
        <v>-1</v>
      </c>
      <c r="J180" s="1">
        <f t="shared" si="392"/>
        <v>0</v>
      </c>
      <c r="M180" s="26"/>
      <c r="N180" s="23" t="str">
        <f>mgb</f>
        <v>Mönchengladbach</v>
      </c>
      <c r="O180" s="23" t="str">
        <f>scf</f>
        <v>SC Freiburg</v>
      </c>
      <c r="P180" s="25"/>
      <c r="Q180" s="25" t="s">
        <v>6</v>
      </c>
      <c r="R180" s="25"/>
      <c r="S180" s="25">
        <f>[1]Ergebnis!L166</f>
        <v>-1</v>
      </c>
      <c r="T180" s="25" t="s">
        <v>6</v>
      </c>
      <c r="U180" s="25">
        <f>[1]Ergebnis!N166</f>
        <v>-1</v>
      </c>
      <c r="V180" s="1">
        <f t="shared" si="393"/>
        <v>0</v>
      </c>
      <c r="Y180" s="3">
        <f t="shared" si="394"/>
        <v>0</v>
      </c>
      <c r="Z180" s="3">
        <f t="shared" si="395"/>
        <v>0</v>
      </c>
      <c r="AA180" s="3">
        <f t="shared" si="396"/>
        <v>0</v>
      </c>
      <c r="AB180" s="3">
        <f t="shared" si="397"/>
        <v>0</v>
      </c>
      <c r="AC180" s="4"/>
      <c r="AD180" s="4">
        <f t="shared" si="398"/>
        <v>0</v>
      </c>
      <c r="AE180" s="4">
        <f t="shared" si="399"/>
        <v>2</v>
      </c>
      <c r="AF180" s="4">
        <f t="shared" si="400"/>
        <v>0</v>
      </c>
      <c r="AG180" s="4">
        <f t="shared" si="401"/>
        <v>2</v>
      </c>
      <c r="AH180" s="4"/>
      <c r="AI180" s="4">
        <f t="shared" si="402"/>
        <v>0</v>
      </c>
      <c r="AJ180" s="4">
        <f t="shared" si="403"/>
        <v>2</v>
      </c>
      <c r="AK180" s="4">
        <f t="shared" si="404"/>
        <v>0</v>
      </c>
      <c r="AL180" s="4">
        <f t="shared" si="405"/>
        <v>2</v>
      </c>
      <c r="AM180" s="4"/>
      <c r="AN180" s="4">
        <f t="shared" si="406"/>
        <v>1</v>
      </c>
      <c r="AP180" s="3">
        <f t="shared" si="407"/>
        <v>0</v>
      </c>
      <c r="AQ180" s="3">
        <f t="shared" si="408"/>
        <v>0</v>
      </c>
      <c r="AR180" s="3">
        <f t="shared" si="409"/>
        <v>0</v>
      </c>
      <c r="AS180" s="3">
        <f t="shared" si="410"/>
        <v>0</v>
      </c>
      <c r="AT180" s="4"/>
      <c r="AU180" s="4">
        <f t="shared" si="411"/>
        <v>0</v>
      </c>
      <c r="AV180" s="4">
        <f t="shared" si="412"/>
        <v>2</v>
      </c>
      <c r="AW180" s="4">
        <f t="shared" si="413"/>
        <v>0</v>
      </c>
      <c r="AX180" s="4">
        <f t="shared" si="414"/>
        <v>2</v>
      </c>
      <c r="AY180" s="4"/>
      <c r="AZ180" s="4">
        <f t="shared" si="415"/>
        <v>0</v>
      </c>
      <c r="BA180" s="4">
        <f t="shared" si="416"/>
        <v>2</v>
      </c>
      <c r="BB180" s="4">
        <f t="shared" si="417"/>
        <v>0</v>
      </c>
      <c r="BC180" s="4">
        <f t="shared" si="418"/>
        <v>2</v>
      </c>
      <c r="BD180" s="4"/>
      <c r="BE180" s="4">
        <f t="shared" si="419"/>
        <v>1</v>
      </c>
    </row>
    <row r="181" spans="1:57">
      <c r="A181" s="27"/>
      <c r="B181" s="28" t="str">
        <f>fcn</f>
        <v>1. FC Nürnberg</v>
      </c>
      <c r="C181" s="28" t="str">
        <f>bvb</f>
        <v>Borussia Dortmund</v>
      </c>
      <c r="D181" s="30"/>
      <c r="E181" s="30" t="s">
        <v>6</v>
      </c>
      <c r="F181" s="30"/>
      <c r="G181" s="30">
        <f>[1]Ergebnis!D167</f>
        <v>-1</v>
      </c>
      <c r="H181" s="30" t="s">
        <v>6</v>
      </c>
      <c r="I181" s="30">
        <f>[1]Ergebnis!F167</f>
        <v>-1</v>
      </c>
      <c r="J181" s="1">
        <f t="shared" si="392"/>
        <v>0</v>
      </c>
      <c r="M181" s="27"/>
      <c r="N181" s="28" t="str">
        <f>fcn</f>
        <v>1. FC Nürnberg</v>
      </c>
      <c r="O181" s="28" t="str">
        <f>hoff</f>
        <v>1899 Hoffenheim</v>
      </c>
      <c r="P181" s="30"/>
      <c r="Q181" s="30" t="s">
        <v>6</v>
      </c>
      <c r="R181" s="30"/>
      <c r="S181" s="30">
        <f>[1]Ergebnis!L167</f>
        <v>-1</v>
      </c>
      <c r="T181" s="30" t="s">
        <v>6</v>
      </c>
      <c r="U181" s="30">
        <f>[1]Ergebnis!N167</f>
        <v>-1</v>
      </c>
      <c r="V181" s="1">
        <f t="shared" si="393"/>
        <v>0</v>
      </c>
      <c r="Y181" s="3">
        <f t="shared" si="394"/>
        <v>0</v>
      </c>
      <c r="Z181" s="3">
        <f t="shared" si="395"/>
        <v>0</v>
      </c>
      <c r="AA181" s="3">
        <f t="shared" si="396"/>
        <v>0</v>
      </c>
      <c r="AB181" s="3">
        <f t="shared" si="397"/>
        <v>0</v>
      </c>
      <c r="AC181" s="4"/>
      <c r="AD181" s="4">
        <f t="shared" si="398"/>
        <v>0</v>
      </c>
      <c r="AE181" s="4">
        <f t="shared" si="399"/>
        <v>2</v>
      </c>
      <c r="AF181" s="4">
        <f t="shared" si="400"/>
        <v>0</v>
      </c>
      <c r="AG181" s="4">
        <f t="shared" si="401"/>
        <v>2</v>
      </c>
      <c r="AH181" s="4"/>
      <c r="AI181" s="4">
        <f t="shared" si="402"/>
        <v>0</v>
      </c>
      <c r="AJ181" s="4">
        <f t="shared" si="403"/>
        <v>2</v>
      </c>
      <c r="AK181" s="4">
        <f t="shared" si="404"/>
        <v>0</v>
      </c>
      <c r="AL181" s="4">
        <f t="shared" si="405"/>
        <v>2</v>
      </c>
      <c r="AM181" s="4"/>
      <c r="AN181" s="4">
        <f t="shared" si="406"/>
        <v>1</v>
      </c>
      <c r="AP181" s="3">
        <f t="shared" si="407"/>
        <v>0</v>
      </c>
      <c r="AQ181" s="3">
        <f t="shared" si="408"/>
        <v>0</v>
      </c>
      <c r="AR181" s="3">
        <f t="shared" si="409"/>
        <v>0</v>
      </c>
      <c r="AS181" s="3">
        <f t="shared" si="410"/>
        <v>0</v>
      </c>
      <c r="AT181" s="4"/>
      <c r="AU181" s="4">
        <f t="shared" si="411"/>
        <v>0</v>
      </c>
      <c r="AV181" s="4">
        <f t="shared" si="412"/>
        <v>2</v>
      </c>
      <c r="AW181" s="4">
        <f t="shared" si="413"/>
        <v>0</v>
      </c>
      <c r="AX181" s="4">
        <f t="shared" si="414"/>
        <v>2</v>
      </c>
      <c r="AY181" s="4"/>
      <c r="AZ181" s="4">
        <f t="shared" si="415"/>
        <v>0</v>
      </c>
      <c r="BA181" s="4">
        <f t="shared" si="416"/>
        <v>2</v>
      </c>
      <c r="BB181" s="4">
        <f t="shared" si="417"/>
        <v>0</v>
      </c>
      <c r="BC181" s="4">
        <f t="shared" si="418"/>
        <v>2</v>
      </c>
      <c r="BD181" s="4"/>
      <c r="BE181" s="4">
        <f t="shared" si="419"/>
        <v>1</v>
      </c>
    </row>
    <row r="182" spans="1:57">
      <c r="A182" s="26"/>
      <c r="B182" s="23" t="str">
        <f>pau</f>
        <v>St. Pauli</v>
      </c>
      <c r="C182" s="23" t="str">
        <f>fck</f>
        <v>Kaiserslautern</v>
      </c>
      <c r="D182" s="25"/>
      <c r="E182" s="25" t="s">
        <v>6</v>
      </c>
      <c r="F182" s="25"/>
      <c r="G182" s="25">
        <f>[1]Ergebnis!D168</f>
        <v>-1</v>
      </c>
      <c r="H182" s="25" t="s">
        <v>6</v>
      </c>
      <c r="I182" s="25">
        <f>[1]Ergebnis!F168</f>
        <v>-1</v>
      </c>
      <c r="J182" s="1">
        <f t="shared" si="392"/>
        <v>0</v>
      </c>
      <c r="M182" s="26"/>
      <c r="N182" s="23" t="str">
        <f>pau</f>
        <v>St. Pauli</v>
      </c>
      <c r="O182" s="23" t="str">
        <f>bay</f>
        <v>Bayern München</v>
      </c>
      <c r="P182" s="25"/>
      <c r="Q182" s="25" t="s">
        <v>6</v>
      </c>
      <c r="R182" s="25"/>
      <c r="S182" s="25">
        <f>[1]Ergebnis!L168</f>
        <v>-1</v>
      </c>
      <c r="T182" s="25" t="s">
        <v>6</v>
      </c>
      <c r="U182" s="25">
        <f>[1]Ergebnis!N168</f>
        <v>-1</v>
      </c>
      <c r="V182" s="1">
        <f t="shared" si="393"/>
        <v>0</v>
      </c>
      <c r="Y182" s="3">
        <f t="shared" si="394"/>
        <v>0</v>
      </c>
      <c r="Z182" s="3">
        <f t="shared" si="395"/>
        <v>0</v>
      </c>
      <c r="AA182" s="3">
        <f t="shared" si="396"/>
        <v>0</v>
      </c>
      <c r="AB182" s="3">
        <f t="shared" si="397"/>
        <v>0</v>
      </c>
      <c r="AC182" s="4"/>
      <c r="AD182" s="4">
        <f t="shared" si="398"/>
        <v>0</v>
      </c>
      <c r="AE182" s="4">
        <f t="shared" si="399"/>
        <v>2</v>
      </c>
      <c r="AF182" s="4">
        <f t="shared" si="400"/>
        <v>0</v>
      </c>
      <c r="AG182" s="4">
        <f t="shared" si="401"/>
        <v>2</v>
      </c>
      <c r="AH182" s="4"/>
      <c r="AI182" s="4">
        <f t="shared" si="402"/>
        <v>0</v>
      </c>
      <c r="AJ182" s="4">
        <f t="shared" si="403"/>
        <v>2</v>
      </c>
      <c r="AK182" s="4">
        <f t="shared" si="404"/>
        <v>0</v>
      </c>
      <c r="AL182" s="4">
        <f t="shared" si="405"/>
        <v>2</v>
      </c>
      <c r="AM182" s="4"/>
      <c r="AN182" s="4">
        <f t="shared" si="406"/>
        <v>1</v>
      </c>
      <c r="AP182" s="3">
        <f t="shared" si="407"/>
        <v>0</v>
      </c>
      <c r="AQ182" s="3">
        <f t="shared" si="408"/>
        <v>0</v>
      </c>
      <c r="AR182" s="3">
        <f t="shared" si="409"/>
        <v>0</v>
      </c>
      <c r="AS182" s="3">
        <f t="shared" si="410"/>
        <v>0</v>
      </c>
      <c r="AT182" s="4"/>
      <c r="AU182" s="4">
        <f t="shared" si="411"/>
        <v>0</v>
      </c>
      <c r="AV182" s="4">
        <f t="shared" si="412"/>
        <v>2</v>
      </c>
      <c r="AW182" s="4">
        <f t="shared" si="413"/>
        <v>0</v>
      </c>
      <c r="AX182" s="4">
        <f t="shared" si="414"/>
        <v>2</v>
      </c>
      <c r="AY182" s="4"/>
      <c r="AZ182" s="4">
        <f t="shared" si="415"/>
        <v>0</v>
      </c>
      <c r="BA182" s="4">
        <f t="shared" si="416"/>
        <v>2</v>
      </c>
      <c r="BB182" s="4">
        <f t="shared" si="417"/>
        <v>0</v>
      </c>
      <c r="BC182" s="4">
        <f t="shared" si="418"/>
        <v>2</v>
      </c>
      <c r="BD182" s="4"/>
      <c r="BE182" s="4">
        <f t="shared" si="419"/>
        <v>1</v>
      </c>
    </row>
    <row r="183" spans="1:57">
      <c r="A183" s="67" t="s">
        <v>11</v>
      </c>
      <c r="B183" s="67"/>
      <c r="C183" s="67"/>
      <c r="D183" s="67"/>
      <c r="E183" s="67"/>
      <c r="F183" s="67"/>
      <c r="G183" s="67"/>
      <c r="H183" s="67"/>
      <c r="I183" s="67"/>
      <c r="J183" s="2">
        <f>SUM(J174:J182)</f>
        <v>0</v>
      </c>
      <c r="M183" s="67" t="s">
        <v>11</v>
      </c>
      <c r="N183" s="67"/>
      <c r="O183" s="67"/>
      <c r="P183" s="67"/>
      <c r="Q183" s="67"/>
      <c r="R183" s="67"/>
      <c r="S183" s="67"/>
      <c r="T183" s="67"/>
      <c r="U183" s="67"/>
      <c r="V183" s="2">
        <f>SUM(V174:V182)</f>
        <v>0</v>
      </c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</row>
    <row r="184" spans="1:57">
      <c r="A184" s="33"/>
      <c r="B184" s="34"/>
      <c r="C184" s="34"/>
      <c r="D184" s="4"/>
      <c r="E184" s="4"/>
      <c r="F184" s="4"/>
      <c r="G184" s="4"/>
      <c r="H184" s="4"/>
      <c r="I184" s="4"/>
      <c r="J184" s="4"/>
      <c r="M184" s="33"/>
      <c r="N184" s="34"/>
      <c r="O184" s="34"/>
      <c r="P184" s="4"/>
      <c r="Q184" s="4"/>
      <c r="R184" s="4"/>
      <c r="S184" s="4"/>
      <c r="T184" s="4"/>
      <c r="U184" s="4"/>
      <c r="V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</row>
    <row r="185" spans="1:57">
      <c r="A185" s="68" t="s">
        <v>48</v>
      </c>
      <c r="B185" s="68"/>
      <c r="C185" s="68"/>
      <c r="D185" s="69" t="s">
        <v>2</v>
      </c>
      <c r="E185" s="69"/>
      <c r="F185" s="69"/>
      <c r="G185" s="69" t="s">
        <v>3</v>
      </c>
      <c r="H185" s="69"/>
      <c r="I185" s="69"/>
      <c r="J185" s="21" t="s">
        <v>4</v>
      </c>
      <c r="M185" s="68" t="s">
        <v>49</v>
      </c>
      <c r="N185" s="68"/>
      <c r="O185" s="68"/>
      <c r="P185" s="69" t="s">
        <v>2</v>
      </c>
      <c r="Q185" s="69"/>
      <c r="R185" s="69"/>
      <c r="S185" s="69" t="s">
        <v>3</v>
      </c>
      <c r="T185" s="69"/>
      <c r="U185" s="69"/>
      <c r="V185" s="21" t="s">
        <v>4</v>
      </c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</row>
    <row r="186" spans="1:57">
      <c r="A186" s="26"/>
      <c r="B186" s="23" t="str">
        <f>bay</f>
        <v>Bayern München</v>
      </c>
      <c r="C186" s="23" t="str">
        <f>pau</f>
        <v>St. Pauli</v>
      </c>
      <c r="D186" s="25"/>
      <c r="E186" s="25" t="s">
        <v>6</v>
      </c>
      <c r="F186" s="25"/>
      <c r="G186" s="25">
        <f>[1]Ergebnis!D171</f>
        <v>-1</v>
      </c>
      <c r="H186" s="25" t="s">
        <v>6</v>
      </c>
      <c r="I186" s="25">
        <f>[1]Ergebnis!F171</f>
        <v>-1</v>
      </c>
      <c r="J186" s="1">
        <f t="shared" ref="J186:J194" si="420">IF(G186+I186&lt;0,0,IF(AB186=3,3,IF(AB186=0,AN186,0)))</f>
        <v>0</v>
      </c>
      <c r="M186" s="26"/>
      <c r="N186" s="23" t="str">
        <f>bay</f>
        <v>Bayern München</v>
      </c>
      <c r="O186" s="23" t="str">
        <f>vfb</f>
        <v>VfB Stuttgart</v>
      </c>
      <c r="P186" s="25"/>
      <c r="Q186" s="25" t="s">
        <v>6</v>
      </c>
      <c r="R186" s="25"/>
      <c r="S186" s="25">
        <f>[1]Ergebnis!L171</f>
        <v>-1</v>
      </c>
      <c r="T186" s="25" t="s">
        <v>6</v>
      </c>
      <c r="U186" s="25">
        <f>[1]Ergebnis!N171</f>
        <v>-1</v>
      </c>
      <c r="V186" s="1">
        <f t="shared" ref="V186:V194" si="421">IF(S186+U186&lt;0,0,IF(AS186=3,3,IF(AS186=0,BE186,0)))</f>
        <v>0</v>
      </c>
      <c r="Y186" s="3">
        <f t="shared" ref="Y186:Y194" si="422">IF(D186=G186,1,0)</f>
        <v>0</v>
      </c>
      <c r="Z186" s="3">
        <f t="shared" ref="Z186:Z194" si="423">IF(F186=I186,1,0)</f>
        <v>0</v>
      </c>
      <c r="AA186" s="3">
        <f t="shared" ref="AA186:AA194" si="424">Y186+Z186</f>
        <v>0</v>
      </c>
      <c r="AB186" s="3">
        <f t="shared" ref="AB186:AB194" si="425">IF(AA186=2,3,0)</f>
        <v>0</v>
      </c>
      <c r="AC186" s="4"/>
      <c r="AD186" s="4">
        <f t="shared" ref="AD186:AD194" si="426">IF(D186&gt;F186,1,0)</f>
        <v>0</v>
      </c>
      <c r="AE186" s="4">
        <f t="shared" ref="AE186:AE194" si="427">IF(D186=F186,2,0)</f>
        <v>2</v>
      </c>
      <c r="AF186" s="4">
        <f t="shared" ref="AF186:AF194" si="428">IF(D186&lt;F186,3,0)</f>
        <v>0</v>
      </c>
      <c r="AG186" s="4">
        <f t="shared" ref="AG186:AG194" si="429">AD186+AE186+AF186</f>
        <v>2</v>
      </c>
      <c r="AH186" s="4"/>
      <c r="AI186" s="4">
        <f t="shared" ref="AI186:AI194" si="430">IF(G186&gt;I186,1,0)</f>
        <v>0</v>
      </c>
      <c r="AJ186" s="4">
        <f t="shared" ref="AJ186:AJ194" si="431">IF(G186=I186,2,0)</f>
        <v>2</v>
      </c>
      <c r="AK186" s="4">
        <f t="shared" ref="AK186:AK194" si="432">IF(G186&lt;I186,3,0)</f>
        <v>0</v>
      </c>
      <c r="AL186" s="4">
        <f t="shared" ref="AL186:AL194" si="433">AI186+AJ186+AK186</f>
        <v>2</v>
      </c>
      <c r="AM186" s="4"/>
      <c r="AN186" s="4">
        <f t="shared" ref="AN186:AN194" si="434">IF(AG186=AL186,1,0)</f>
        <v>1</v>
      </c>
      <c r="AP186" s="3">
        <f t="shared" ref="AP186:AP194" si="435">IF(P186=S186,1,0)</f>
        <v>0</v>
      </c>
      <c r="AQ186" s="3">
        <f t="shared" ref="AQ186:AQ194" si="436">IF(R186=U186,1,0)</f>
        <v>0</v>
      </c>
      <c r="AR186" s="3">
        <f t="shared" ref="AR186:AR194" si="437">AP186+AQ186</f>
        <v>0</v>
      </c>
      <c r="AS186" s="3">
        <f t="shared" ref="AS186:AS194" si="438">IF(AR186=2,3,0)</f>
        <v>0</v>
      </c>
      <c r="AT186" s="4"/>
      <c r="AU186" s="4">
        <f t="shared" ref="AU186:AU194" si="439">IF(P186&gt;R186,1,0)</f>
        <v>0</v>
      </c>
      <c r="AV186" s="4">
        <f t="shared" ref="AV186:AV194" si="440">IF(P186=R186,2,0)</f>
        <v>2</v>
      </c>
      <c r="AW186" s="4">
        <f t="shared" ref="AW186:AW194" si="441">IF(P186&lt;R186,3,0)</f>
        <v>0</v>
      </c>
      <c r="AX186" s="4">
        <f t="shared" ref="AX186:AX194" si="442">AU186+AV186+AW186</f>
        <v>2</v>
      </c>
      <c r="AY186" s="4"/>
      <c r="AZ186" s="4">
        <f t="shared" ref="AZ186:AZ194" si="443">IF(S186&gt;U186,1,0)</f>
        <v>0</v>
      </c>
      <c r="BA186" s="4">
        <f t="shared" ref="BA186:BA194" si="444">IF(S186=U186,2,0)</f>
        <v>2</v>
      </c>
      <c r="BB186" s="4">
        <f t="shared" ref="BB186:BB194" si="445">IF(S186&lt;U186,3,0)</f>
        <v>0</v>
      </c>
      <c r="BC186" s="4">
        <f t="shared" ref="BC186:BC194" si="446">AZ186+BA186+BB186</f>
        <v>2</v>
      </c>
      <c r="BD186" s="4"/>
      <c r="BE186" s="4">
        <f t="shared" ref="BE186:BE194" si="447">IF(AX186=BC186,1,0)</f>
        <v>1</v>
      </c>
    </row>
    <row r="187" spans="1:57">
      <c r="A187" s="27"/>
      <c r="B187" s="28" t="str">
        <f>bvb</f>
        <v>Borussia Dortmund</v>
      </c>
      <c r="C187" s="28" t="str">
        <f>wb</f>
        <v>Werder Bremen</v>
      </c>
      <c r="D187" s="30"/>
      <c r="E187" s="30" t="s">
        <v>6</v>
      </c>
      <c r="F187" s="30"/>
      <c r="G187" s="30">
        <f>[1]Ergebnis!D172</f>
        <v>-1</v>
      </c>
      <c r="H187" s="30" t="s">
        <v>6</v>
      </c>
      <c r="I187" s="30">
        <f>[1]Ergebnis!F172</f>
        <v>-1</v>
      </c>
      <c r="J187" s="1">
        <f t="shared" si="420"/>
        <v>0</v>
      </c>
      <c r="M187" s="27"/>
      <c r="N187" s="28" t="str">
        <f>bvb</f>
        <v>Borussia Dortmund</v>
      </c>
      <c r="O187" s="28" t="str">
        <f>ein</f>
        <v>Eintracht Frankfurt</v>
      </c>
      <c r="P187" s="30"/>
      <c r="Q187" s="30" t="s">
        <v>6</v>
      </c>
      <c r="R187" s="30"/>
      <c r="S187" s="30">
        <f>[1]Ergebnis!L172</f>
        <v>-1</v>
      </c>
      <c r="T187" s="30" t="s">
        <v>6</v>
      </c>
      <c r="U187" s="30">
        <f>[1]Ergebnis!N172</f>
        <v>-1</v>
      </c>
      <c r="V187" s="1">
        <f t="shared" si="421"/>
        <v>0</v>
      </c>
      <c r="Y187" s="3">
        <f t="shared" si="422"/>
        <v>0</v>
      </c>
      <c r="Z187" s="3">
        <f t="shared" si="423"/>
        <v>0</v>
      </c>
      <c r="AA187" s="3">
        <f t="shared" si="424"/>
        <v>0</v>
      </c>
      <c r="AB187" s="3">
        <f t="shared" si="425"/>
        <v>0</v>
      </c>
      <c r="AC187" s="4"/>
      <c r="AD187" s="4">
        <f t="shared" si="426"/>
        <v>0</v>
      </c>
      <c r="AE187" s="4">
        <f t="shared" si="427"/>
        <v>2</v>
      </c>
      <c r="AF187" s="4">
        <f t="shared" si="428"/>
        <v>0</v>
      </c>
      <c r="AG187" s="4">
        <f t="shared" si="429"/>
        <v>2</v>
      </c>
      <c r="AH187" s="4"/>
      <c r="AI187" s="4">
        <f t="shared" si="430"/>
        <v>0</v>
      </c>
      <c r="AJ187" s="4">
        <f t="shared" si="431"/>
        <v>2</v>
      </c>
      <c r="AK187" s="4">
        <f t="shared" si="432"/>
        <v>0</v>
      </c>
      <c r="AL187" s="4">
        <f t="shared" si="433"/>
        <v>2</v>
      </c>
      <c r="AM187" s="4"/>
      <c r="AN187" s="4">
        <f t="shared" si="434"/>
        <v>1</v>
      </c>
      <c r="AP187" s="3">
        <f t="shared" si="435"/>
        <v>0</v>
      </c>
      <c r="AQ187" s="3">
        <f t="shared" si="436"/>
        <v>0</v>
      </c>
      <c r="AR187" s="3">
        <f t="shared" si="437"/>
        <v>0</v>
      </c>
      <c r="AS187" s="3">
        <f t="shared" si="438"/>
        <v>0</v>
      </c>
      <c r="AT187" s="4"/>
      <c r="AU187" s="4">
        <f t="shared" si="439"/>
        <v>0</v>
      </c>
      <c r="AV187" s="4">
        <f t="shared" si="440"/>
        <v>2</v>
      </c>
      <c r="AW187" s="4">
        <f t="shared" si="441"/>
        <v>0</v>
      </c>
      <c r="AX187" s="4">
        <f t="shared" si="442"/>
        <v>2</v>
      </c>
      <c r="AY187" s="4"/>
      <c r="AZ187" s="4">
        <f t="shared" si="443"/>
        <v>0</v>
      </c>
      <c r="BA187" s="4">
        <f t="shared" si="444"/>
        <v>2</v>
      </c>
      <c r="BB187" s="4">
        <f t="shared" si="445"/>
        <v>0</v>
      </c>
      <c r="BC187" s="4">
        <f t="shared" si="446"/>
        <v>2</v>
      </c>
      <c r="BD187" s="4"/>
      <c r="BE187" s="4">
        <f t="shared" si="447"/>
        <v>1</v>
      </c>
    </row>
    <row r="188" spans="1:57">
      <c r="A188" s="26"/>
      <c r="B188" s="23" t="str">
        <f>hsv</f>
        <v>Hamburger SV</v>
      </c>
      <c r="C188" s="23" t="str">
        <f>lev</f>
        <v>Bayer Leverkusen</v>
      </c>
      <c r="D188" s="25"/>
      <c r="E188" s="25" t="s">
        <v>6</v>
      </c>
      <c r="F188" s="25"/>
      <c r="G188" s="25">
        <f>[1]Ergebnis!D173</f>
        <v>-1</v>
      </c>
      <c r="H188" s="25" t="s">
        <v>6</v>
      </c>
      <c r="I188" s="25">
        <f>[1]Ergebnis!F173</f>
        <v>-1</v>
      </c>
      <c r="J188" s="1">
        <f t="shared" si="420"/>
        <v>0</v>
      </c>
      <c r="M188" s="26"/>
      <c r="N188" s="23" t="str">
        <f>hsv</f>
        <v>Hamburger SV</v>
      </c>
      <c r="O188" s="23" t="str">
        <f>mgb</f>
        <v>Mönchengladbach</v>
      </c>
      <c r="P188" s="25"/>
      <c r="Q188" s="25" t="s">
        <v>6</v>
      </c>
      <c r="R188" s="25"/>
      <c r="S188" s="25">
        <f>[1]Ergebnis!L173</f>
        <v>-1</v>
      </c>
      <c r="T188" s="25" t="s">
        <v>6</v>
      </c>
      <c r="U188" s="25">
        <f>[1]Ergebnis!N173</f>
        <v>-1</v>
      </c>
      <c r="V188" s="1">
        <f t="shared" si="421"/>
        <v>0</v>
      </c>
      <c r="Y188" s="3">
        <f t="shared" si="422"/>
        <v>0</v>
      </c>
      <c r="Z188" s="3">
        <f t="shared" si="423"/>
        <v>0</v>
      </c>
      <c r="AA188" s="3">
        <f t="shared" si="424"/>
        <v>0</v>
      </c>
      <c r="AB188" s="3">
        <f t="shared" si="425"/>
        <v>0</v>
      </c>
      <c r="AC188" s="4"/>
      <c r="AD188" s="4">
        <f t="shared" si="426"/>
        <v>0</v>
      </c>
      <c r="AE188" s="4">
        <f t="shared" si="427"/>
        <v>2</v>
      </c>
      <c r="AF188" s="4">
        <f t="shared" si="428"/>
        <v>0</v>
      </c>
      <c r="AG188" s="4">
        <f t="shared" si="429"/>
        <v>2</v>
      </c>
      <c r="AH188" s="4"/>
      <c r="AI188" s="4">
        <f t="shared" si="430"/>
        <v>0</v>
      </c>
      <c r="AJ188" s="4">
        <f t="shared" si="431"/>
        <v>2</v>
      </c>
      <c r="AK188" s="4">
        <f t="shared" si="432"/>
        <v>0</v>
      </c>
      <c r="AL188" s="4">
        <f t="shared" si="433"/>
        <v>2</v>
      </c>
      <c r="AM188" s="4"/>
      <c r="AN188" s="4">
        <f t="shared" si="434"/>
        <v>1</v>
      </c>
      <c r="AP188" s="3">
        <f t="shared" si="435"/>
        <v>0</v>
      </c>
      <c r="AQ188" s="3">
        <f t="shared" si="436"/>
        <v>0</v>
      </c>
      <c r="AR188" s="3">
        <f t="shared" si="437"/>
        <v>0</v>
      </c>
      <c r="AS188" s="3">
        <f t="shared" si="438"/>
        <v>0</v>
      </c>
      <c r="AT188" s="4"/>
      <c r="AU188" s="4">
        <f t="shared" si="439"/>
        <v>0</v>
      </c>
      <c r="AV188" s="4">
        <f t="shared" si="440"/>
        <v>2</v>
      </c>
      <c r="AW188" s="4">
        <f t="shared" si="441"/>
        <v>0</v>
      </c>
      <c r="AX188" s="4">
        <f t="shared" si="442"/>
        <v>2</v>
      </c>
      <c r="AY188" s="4"/>
      <c r="AZ188" s="4">
        <f t="shared" si="443"/>
        <v>0</v>
      </c>
      <c r="BA188" s="4">
        <f t="shared" si="444"/>
        <v>2</v>
      </c>
      <c r="BB188" s="4">
        <f t="shared" si="445"/>
        <v>0</v>
      </c>
      <c r="BC188" s="4">
        <f t="shared" si="446"/>
        <v>2</v>
      </c>
      <c r="BD188" s="4"/>
      <c r="BE188" s="4">
        <f t="shared" si="447"/>
        <v>1</v>
      </c>
    </row>
    <row r="189" spans="1:57">
      <c r="A189" s="27"/>
      <c r="B189" s="28" t="str">
        <f>mai</f>
        <v>Mainz 05</v>
      </c>
      <c r="C189" s="28" t="str">
        <f>sch</f>
        <v>Schalke 04</v>
      </c>
      <c r="D189" s="30"/>
      <c r="E189" s="30" t="s">
        <v>6</v>
      </c>
      <c r="F189" s="30"/>
      <c r="G189" s="30">
        <f>[1]Ergebnis!D174</f>
        <v>-1</v>
      </c>
      <c r="H189" s="30" t="s">
        <v>6</v>
      </c>
      <c r="I189" s="30">
        <f>[1]Ergebnis!F174</f>
        <v>-1</v>
      </c>
      <c r="J189" s="1">
        <f t="shared" si="420"/>
        <v>0</v>
      </c>
      <c r="M189" s="27"/>
      <c r="N189" s="28" t="str">
        <f>mai</f>
        <v>Mainz 05</v>
      </c>
      <c r="O189" s="28" t="str">
        <f>pau</f>
        <v>St. Pauli</v>
      </c>
      <c r="P189" s="30"/>
      <c r="Q189" s="30" t="s">
        <v>6</v>
      </c>
      <c r="R189" s="30"/>
      <c r="S189" s="30">
        <f>[1]Ergebnis!L174</f>
        <v>-1</v>
      </c>
      <c r="T189" s="30" t="s">
        <v>6</v>
      </c>
      <c r="U189" s="30">
        <f>[1]Ergebnis!N174</f>
        <v>-1</v>
      </c>
      <c r="V189" s="1">
        <f t="shared" si="421"/>
        <v>0</v>
      </c>
      <c r="Y189" s="3">
        <f t="shared" si="422"/>
        <v>0</v>
      </c>
      <c r="Z189" s="3">
        <f t="shared" si="423"/>
        <v>0</v>
      </c>
      <c r="AA189" s="3">
        <f t="shared" si="424"/>
        <v>0</v>
      </c>
      <c r="AB189" s="3">
        <f t="shared" si="425"/>
        <v>0</v>
      </c>
      <c r="AC189" s="4"/>
      <c r="AD189" s="4">
        <f t="shared" si="426"/>
        <v>0</v>
      </c>
      <c r="AE189" s="4">
        <f t="shared" si="427"/>
        <v>2</v>
      </c>
      <c r="AF189" s="4">
        <f t="shared" si="428"/>
        <v>0</v>
      </c>
      <c r="AG189" s="4">
        <f t="shared" si="429"/>
        <v>2</v>
      </c>
      <c r="AH189" s="4"/>
      <c r="AI189" s="4">
        <f t="shared" si="430"/>
        <v>0</v>
      </c>
      <c r="AJ189" s="4">
        <f t="shared" si="431"/>
        <v>2</v>
      </c>
      <c r="AK189" s="4">
        <f t="shared" si="432"/>
        <v>0</v>
      </c>
      <c r="AL189" s="4">
        <f t="shared" si="433"/>
        <v>2</v>
      </c>
      <c r="AM189" s="4"/>
      <c r="AN189" s="4">
        <f t="shared" si="434"/>
        <v>1</v>
      </c>
      <c r="AP189" s="3">
        <f t="shared" si="435"/>
        <v>0</v>
      </c>
      <c r="AQ189" s="3">
        <f t="shared" si="436"/>
        <v>0</v>
      </c>
      <c r="AR189" s="3">
        <f t="shared" si="437"/>
        <v>0</v>
      </c>
      <c r="AS189" s="3">
        <f t="shared" si="438"/>
        <v>0</v>
      </c>
      <c r="AT189" s="4"/>
      <c r="AU189" s="4">
        <f t="shared" si="439"/>
        <v>0</v>
      </c>
      <c r="AV189" s="4">
        <f t="shared" si="440"/>
        <v>2</v>
      </c>
      <c r="AW189" s="4">
        <f t="shared" si="441"/>
        <v>0</v>
      </c>
      <c r="AX189" s="4">
        <f t="shared" si="442"/>
        <v>2</v>
      </c>
      <c r="AY189" s="4"/>
      <c r="AZ189" s="4">
        <f t="shared" si="443"/>
        <v>0</v>
      </c>
      <c r="BA189" s="4">
        <f t="shared" si="444"/>
        <v>2</v>
      </c>
      <c r="BB189" s="4">
        <f t="shared" si="445"/>
        <v>0</v>
      </c>
      <c r="BC189" s="4">
        <f t="shared" si="446"/>
        <v>2</v>
      </c>
      <c r="BD189" s="4"/>
      <c r="BE189" s="4">
        <f t="shared" si="447"/>
        <v>1</v>
      </c>
    </row>
    <row r="190" spans="1:57">
      <c r="A190" s="26"/>
      <c r="B190" s="23" t="str">
        <f>hoff</f>
        <v>1899 Hoffenheim</v>
      </c>
      <c r="C190" s="23" t="str">
        <f>fcn</f>
        <v>1. FC Nürnberg</v>
      </c>
      <c r="D190" s="25"/>
      <c r="E190" s="25" t="s">
        <v>6</v>
      </c>
      <c r="F190" s="25"/>
      <c r="G190" s="25">
        <f>[1]Ergebnis!D175</f>
        <v>-1</v>
      </c>
      <c r="H190" s="25" t="s">
        <v>6</v>
      </c>
      <c r="I190" s="25">
        <f>[1]Ergebnis!F175</f>
        <v>-1</v>
      </c>
      <c r="J190" s="1">
        <f t="shared" si="420"/>
        <v>0</v>
      </c>
      <c r="M190" s="26"/>
      <c r="N190" s="23" t="str">
        <f>hoff</f>
        <v>1899 Hoffenheim</v>
      </c>
      <c r="O190" s="23" t="str">
        <f>vfl</f>
        <v>VfL Wolfsburg</v>
      </c>
      <c r="P190" s="25"/>
      <c r="Q190" s="25" t="s">
        <v>6</v>
      </c>
      <c r="R190" s="25"/>
      <c r="S190" s="25">
        <f>[1]Ergebnis!L175</f>
        <v>-1</v>
      </c>
      <c r="T190" s="25" t="s">
        <v>6</v>
      </c>
      <c r="U190" s="25">
        <f>[1]Ergebnis!N175</f>
        <v>-1</v>
      </c>
      <c r="V190" s="1">
        <f t="shared" si="421"/>
        <v>0</v>
      </c>
      <c r="Y190" s="3">
        <f t="shared" si="422"/>
        <v>0</v>
      </c>
      <c r="Z190" s="3">
        <f t="shared" si="423"/>
        <v>0</v>
      </c>
      <c r="AA190" s="3">
        <f t="shared" si="424"/>
        <v>0</v>
      </c>
      <c r="AB190" s="3">
        <f t="shared" si="425"/>
        <v>0</v>
      </c>
      <c r="AC190" s="4"/>
      <c r="AD190" s="4">
        <f t="shared" si="426"/>
        <v>0</v>
      </c>
      <c r="AE190" s="4">
        <f t="shared" si="427"/>
        <v>2</v>
      </c>
      <c r="AF190" s="4">
        <f t="shared" si="428"/>
        <v>0</v>
      </c>
      <c r="AG190" s="4">
        <f t="shared" si="429"/>
        <v>2</v>
      </c>
      <c r="AH190" s="4"/>
      <c r="AI190" s="4">
        <f t="shared" si="430"/>
        <v>0</v>
      </c>
      <c r="AJ190" s="4">
        <f t="shared" si="431"/>
        <v>2</v>
      </c>
      <c r="AK190" s="4">
        <f t="shared" si="432"/>
        <v>0</v>
      </c>
      <c r="AL190" s="4">
        <f t="shared" si="433"/>
        <v>2</v>
      </c>
      <c r="AM190" s="4"/>
      <c r="AN190" s="4">
        <f t="shared" si="434"/>
        <v>1</v>
      </c>
      <c r="AP190" s="3">
        <f t="shared" si="435"/>
        <v>0</v>
      </c>
      <c r="AQ190" s="3">
        <f t="shared" si="436"/>
        <v>0</v>
      </c>
      <c r="AR190" s="3">
        <f t="shared" si="437"/>
        <v>0</v>
      </c>
      <c r="AS190" s="3">
        <f t="shared" si="438"/>
        <v>0</v>
      </c>
      <c r="AT190" s="4"/>
      <c r="AU190" s="4">
        <f t="shared" si="439"/>
        <v>0</v>
      </c>
      <c r="AV190" s="4">
        <f t="shared" si="440"/>
        <v>2</v>
      </c>
      <c r="AW190" s="4">
        <f t="shared" si="441"/>
        <v>0</v>
      </c>
      <c r="AX190" s="4">
        <f t="shared" si="442"/>
        <v>2</v>
      </c>
      <c r="AY190" s="4"/>
      <c r="AZ190" s="4">
        <f t="shared" si="443"/>
        <v>0</v>
      </c>
      <c r="BA190" s="4">
        <f t="shared" si="444"/>
        <v>2</v>
      </c>
      <c r="BB190" s="4">
        <f t="shared" si="445"/>
        <v>0</v>
      </c>
      <c r="BC190" s="4">
        <f t="shared" si="446"/>
        <v>2</v>
      </c>
      <c r="BD190" s="4"/>
      <c r="BE190" s="4">
        <f t="shared" si="447"/>
        <v>1</v>
      </c>
    </row>
    <row r="191" spans="1:57">
      <c r="A191" s="27"/>
      <c r="B191" s="28" t="str">
        <f>kö</f>
        <v>1. FC Köln</v>
      </c>
      <c r="C191" s="28" t="str">
        <f>ein</f>
        <v>Eintracht Frankfurt</v>
      </c>
      <c r="D191" s="30"/>
      <c r="E191" s="30" t="s">
        <v>6</v>
      </c>
      <c r="F191" s="30"/>
      <c r="G191" s="30">
        <f>[1]Ergebnis!D176</f>
        <v>-1</v>
      </c>
      <c r="H191" s="30" t="s">
        <v>6</v>
      </c>
      <c r="I191" s="30">
        <f>[1]Ergebnis!F176</f>
        <v>-1</v>
      </c>
      <c r="J191" s="1">
        <f t="shared" si="420"/>
        <v>0</v>
      </c>
      <c r="M191" s="27"/>
      <c r="N191" s="28" t="str">
        <f>kö</f>
        <v>1. FC Köln</v>
      </c>
      <c r="O191" s="28" t="str">
        <f>sch</f>
        <v>Schalke 04</v>
      </c>
      <c r="P191" s="30"/>
      <c r="Q191" s="30" t="s">
        <v>6</v>
      </c>
      <c r="R191" s="30"/>
      <c r="S191" s="30">
        <f>[1]Ergebnis!L176</f>
        <v>-1</v>
      </c>
      <c r="T191" s="30" t="s">
        <v>6</v>
      </c>
      <c r="U191" s="30">
        <f>[1]Ergebnis!N176</f>
        <v>-1</v>
      </c>
      <c r="V191" s="1">
        <f t="shared" si="421"/>
        <v>0</v>
      </c>
      <c r="Y191" s="3">
        <f t="shared" si="422"/>
        <v>0</v>
      </c>
      <c r="Z191" s="3">
        <f t="shared" si="423"/>
        <v>0</v>
      </c>
      <c r="AA191" s="3">
        <f t="shared" si="424"/>
        <v>0</v>
      </c>
      <c r="AB191" s="3">
        <f t="shared" si="425"/>
        <v>0</v>
      </c>
      <c r="AC191" s="4"/>
      <c r="AD191" s="4">
        <f t="shared" si="426"/>
        <v>0</v>
      </c>
      <c r="AE191" s="4">
        <f t="shared" si="427"/>
        <v>2</v>
      </c>
      <c r="AF191" s="4">
        <f t="shared" si="428"/>
        <v>0</v>
      </c>
      <c r="AG191" s="4">
        <f t="shared" si="429"/>
        <v>2</v>
      </c>
      <c r="AH191" s="4"/>
      <c r="AI191" s="4">
        <f t="shared" si="430"/>
        <v>0</v>
      </c>
      <c r="AJ191" s="4">
        <f t="shared" si="431"/>
        <v>2</v>
      </c>
      <c r="AK191" s="4">
        <f t="shared" si="432"/>
        <v>0</v>
      </c>
      <c r="AL191" s="4">
        <f t="shared" si="433"/>
        <v>2</v>
      </c>
      <c r="AM191" s="4"/>
      <c r="AN191" s="4">
        <f t="shared" si="434"/>
        <v>1</v>
      </c>
      <c r="AP191" s="3">
        <f t="shared" si="435"/>
        <v>0</v>
      </c>
      <c r="AQ191" s="3">
        <f t="shared" si="436"/>
        <v>0</v>
      </c>
      <c r="AR191" s="3">
        <f t="shared" si="437"/>
        <v>0</v>
      </c>
      <c r="AS191" s="3">
        <f t="shared" si="438"/>
        <v>0</v>
      </c>
      <c r="AT191" s="4"/>
      <c r="AU191" s="4">
        <f t="shared" si="439"/>
        <v>0</v>
      </c>
      <c r="AV191" s="4">
        <f t="shared" si="440"/>
        <v>2</v>
      </c>
      <c r="AW191" s="4">
        <f t="shared" si="441"/>
        <v>0</v>
      </c>
      <c r="AX191" s="4">
        <f t="shared" si="442"/>
        <v>2</v>
      </c>
      <c r="AY191" s="4"/>
      <c r="AZ191" s="4">
        <f t="shared" si="443"/>
        <v>0</v>
      </c>
      <c r="BA191" s="4">
        <f t="shared" si="444"/>
        <v>2</v>
      </c>
      <c r="BB191" s="4">
        <f t="shared" si="445"/>
        <v>0</v>
      </c>
      <c r="BC191" s="4">
        <f t="shared" si="446"/>
        <v>2</v>
      </c>
      <c r="BD191" s="4"/>
      <c r="BE191" s="4">
        <f t="shared" si="447"/>
        <v>1</v>
      </c>
    </row>
    <row r="192" spans="1:57">
      <c r="A192" s="26"/>
      <c r="B192" s="23" t="str">
        <f>scf</f>
        <v>SC Freiburg</v>
      </c>
      <c r="C192" s="23" t="str">
        <f>mgb</f>
        <v>Mönchengladbach</v>
      </c>
      <c r="D192" s="25"/>
      <c r="E192" s="25" t="s">
        <v>6</v>
      </c>
      <c r="F192" s="25"/>
      <c r="G192" s="25">
        <f>[1]Ergebnis!D177</f>
        <v>-1</v>
      </c>
      <c r="H192" s="25" t="s">
        <v>6</v>
      </c>
      <c r="I192" s="25">
        <f>[1]Ergebnis!F177</f>
        <v>-1</v>
      </c>
      <c r="J192" s="1">
        <f t="shared" si="420"/>
        <v>0</v>
      </c>
      <c r="M192" s="26"/>
      <c r="N192" s="23" t="str">
        <f>scf</f>
        <v>SC Freiburg</v>
      </c>
      <c r="O192" s="23" t="str">
        <f>lev</f>
        <v>Bayer Leverkusen</v>
      </c>
      <c r="P192" s="25"/>
      <c r="Q192" s="25" t="s">
        <v>6</v>
      </c>
      <c r="R192" s="25"/>
      <c r="S192" s="25">
        <f>[1]Ergebnis!L177</f>
        <v>-1</v>
      </c>
      <c r="T192" s="25" t="s">
        <v>6</v>
      </c>
      <c r="U192" s="25">
        <f>[1]Ergebnis!N177</f>
        <v>-1</v>
      </c>
      <c r="V192" s="1">
        <f t="shared" si="421"/>
        <v>0</v>
      </c>
      <c r="Y192" s="3">
        <f t="shared" si="422"/>
        <v>0</v>
      </c>
      <c r="Z192" s="3">
        <f t="shared" si="423"/>
        <v>0</v>
      </c>
      <c r="AA192" s="3">
        <f t="shared" si="424"/>
        <v>0</v>
      </c>
      <c r="AB192" s="3">
        <f t="shared" si="425"/>
        <v>0</v>
      </c>
      <c r="AC192" s="4"/>
      <c r="AD192" s="4">
        <f t="shared" si="426"/>
        <v>0</v>
      </c>
      <c r="AE192" s="4">
        <f t="shared" si="427"/>
        <v>2</v>
      </c>
      <c r="AF192" s="4">
        <f t="shared" si="428"/>
        <v>0</v>
      </c>
      <c r="AG192" s="4">
        <f t="shared" si="429"/>
        <v>2</v>
      </c>
      <c r="AH192" s="4"/>
      <c r="AI192" s="4">
        <f t="shared" si="430"/>
        <v>0</v>
      </c>
      <c r="AJ192" s="4">
        <f t="shared" si="431"/>
        <v>2</v>
      </c>
      <c r="AK192" s="4">
        <f t="shared" si="432"/>
        <v>0</v>
      </c>
      <c r="AL192" s="4">
        <f t="shared" si="433"/>
        <v>2</v>
      </c>
      <c r="AM192" s="4"/>
      <c r="AN192" s="4">
        <f t="shared" si="434"/>
        <v>1</v>
      </c>
      <c r="AP192" s="3">
        <f t="shared" si="435"/>
        <v>0</v>
      </c>
      <c r="AQ192" s="3">
        <f t="shared" si="436"/>
        <v>0</v>
      </c>
      <c r="AR192" s="3">
        <f t="shared" si="437"/>
        <v>0</v>
      </c>
      <c r="AS192" s="3">
        <f t="shared" si="438"/>
        <v>0</v>
      </c>
      <c r="AT192" s="4"/>
      <c r="AU192" s="4">
        <f t="shared" si="439"/>
        <v>0</v>
      </c>
      <c r="AV192" s="4">
        <f t="shared" si="440"/>
        <v>2</v>
      </c>
      <c r="AW192" s="4">
        <f t="shared" si="441"/>
        <v>0</v>
      </c>
      <c r="AX192" s="4">
        <f t="shared" si="442"/>
        <v>2</v>
      </c>
      <c r="AY192" s="4"/>
      <c r="AZ192" s="4">
        <f t="shared" si="443"/>
        <v>0</v>
      </c>
      <c r="BA192" s="4">
        <f t="shared" si="444"/>
        <v>2</v>
      </c>
      <c r="BB192" s="4">
        <f t="shared" si="445"/>
        <v>0</v>
      </c>
      <c r="BC192" s="4">
        <f t="shared" si="446"/>
        <v>2</v>
      </c>
      <c r="BD192" s="4"/>
      <c r="BE192" s="4">
        <f t="shared" si="447"/>
        <v>1</v>
      </c>
    </row>
    <row r="193" spans="1:57">
      <c r="A193" s="27"/>
      <c r="B193" s="28" t="str">
        <f>han</f>
        <v>Hannover 96</v>
      </c>
      <c r="C193" s="28" t="str">
        <f>vfb</f>
        <v>VfB Stuttgart</v>
      </c>
      <c r="D193" s="30"/>
      <c r="E193" s="30" t="s">
        <v>6</v>
      </c>
      <c r="F193" s="30"/>
      <c r="G193" s="30">
        <f>[1]Ergebnis!D178</f>
        <v>-1</v>
      </c>
      <c r="H193" s="30" t="s">
        <v>6</v>
      </c>
      <c r="I193" s="30">
        <f>[1]Ergebnis!F178</f>
        <v>-1</v>
      </c>
      <c r="J193" s="1">
        <f t="shared" si="420"/>
        <v>0</v>
      </c>
      <c r="M193" s="27"/>
      <c r="N193" s="28" t="str">
        <f>han</f>
        <v>Hannover 96</v>
      </c>
      <c r="O193" s="28" t="str">
        <f>fcn</f>
        <v>1. FC Nürnberg</v>
      </c>
      <c r="P193" s="30"/>
      <c r="Q193" s="30" t="s">
        <v>6</v>
      </c>
      <c r="R193" s="30"/>
      <c r="S193" s="30">
        <f>[1]Ergebnis!L178</f>
        <v>-1</v>
      </c>
      <c r="T193" s="30" t="s">
        <v>6</v>
      </c>
      <c r="U193" s="30">
        <f>[1]Ergebnis!N178</f>
        <v>-1</v>
      </c>
      <c r="V193" s="1">
        <f t="shared" si="421"/>
        <v>0</v>
      </c>
      <c r="Y193" s="3">
        <f t="shared" si="422"/>
        <v>0</v>
      </c>
      <c r="Z193" s="3">
        <f t="shared" si="423"/>
        <v>0</v>
      </c>
      <c r="AA193" s="3">
        <f t="shared" si="424"/>
        <v>0</v>
      </c>
      <c r="AB193" s="3">
        <f t="shared" si="425"/>
        <v>0</v>
      </c>
      <c r="AC193" s="4"/>
      <c r="AD193" s="4">
        <f t="shared" si="426"/>
        <v>0</v>
      </c>
      <c r="AE193" s="4">
        <f t="shared" si="427"/>
        <v>2</v>
      </c>
      <c r="AF193" s="4">
        <f t="shared" si="428"/>
        <v>0</v>
      </c>
      <c r="AG193" s="4">
        <f t="shared" si="429"/>
        <v>2</v>
      </c>
      <c r="AH193" s="4"/>
      <c r="AI193" s="4">
        <f t="shared" si="430"/>
        <v>0</v>
      </c>
      <c r="AJ193" s="4">
        <f t="shared" si="431"/>
        <v>2</v>
      </c>
      <c r="AK193" s="4">
        <f t="shared" si="432"/>
        <v>0</v>
      </c>
      <c r="AL193" s="4">
        <f t="shared" si="433"/>
        <v>2</v>
      </c>
      <c r="AM193" s="4"/>
      <c r="AN193" s="4">
        <f t="shared" si="434"/>
        <v>1</v>
      </c>
      <c r="AP193" s="3">
        <f t="shared" si="435"/>
        <v>0</v>
      </c>
      <c r="AQ193" s="3">
        <f t="shared" si="436"/>
        <v>0</v>
      </c>
      <c r="AR193" s="3">
        <f t="shared" si="437"/>
        <v>0</v>
      </c>
      <c r="AS193" s="3">
        <f t="shared" si="438"/>
        <v>0</v>
      </c>
      <c r="AT193" s="4"/>
      <c r="AU193" s="4">
        <f t="shared" si="439"/>
        <v>0</v>
      </c>
      <c r="AV193" s="4">
        <f t="shared" si="440"/>
        <v>2</v>
      </c>
      <c r="AW193" s="4">
        <f t="shared" si="441"/>
        <v>0</v>
      </c>
      <c r="AX193" s="4">
        <f t="shared" si="442"/>
        <v>2</v>
      </c>
      <c r="AY193" s="4"/>
      <c r="AZ193" s="4">
        <f t="shared" si="443"/>
        <v>0</v>
      </c>
      <c r="BA193" s="4">
        <f t="shared" si="444"/>
        <v>2</v>
      </c>
      <c r="BB193" s="4">
        <f t="shared" si="445"/>
        <v>0</v>
      </c>
      <c r="BC193" s="4">
        <f t="shared" si="446"/>
        <v>2</v>
      </c>
      <c r="BD193" s="4"/>
      <c r="BE193" s="4">
        <f t="shared" si="447"/>
        <v>1</v>
      </c>
    </row>
    <row r="194" spans="1:57">
      <c r="A194" s="26"/>
      <c r="B194" s="23" t="str">
        <f>fck</f>
        <v>Kaiserslautern</v>
      </c>
      <c r="C194" s="23" t="str">
        <f>vfl</f>
        <v>VfL Wolfsburg</v>
      </c>
      <c r="D194" s="25"/>
      <c r="E194" s="25" t="s">
        <v>6</v>
      </c>
      <c r="F194" s="25"/>
      <c r="G194" s="25">
        <f>[1]Ergebnis!D179</f>
        <v>-1</v>
      </c>
      <c r="H194" s="25" t="s">
        <v>6</v>
      </c>
      <c r="I194" s="25">
        <f>[1]Ergebnis!F179</f>
        <v>-1</v>
      </c>
      <c r="J194" s="1">
        <f t="shared" si="420"/>
        <v>0</v>
      </c>
      <c r="M194" s="26"/>
      <c r="N194" s="23" t="str">
        <f>fck</f>
        <v>Kaiserslautern</v>
      </c>
      <c r="O194" s="23" t="str">
        <f>wb</f>
        <v>Werder Bremen</v>
      </c>
      <c r="P194" s="25"/>
      <c r="Q194" s="25" t="s">
        <v>6</v>
      </c>
      <c r="R194" s="25"/>
      <c r="S194" s="25">
        <f>[1]Ergebnis!L179</f>
        <v>-1</v>
      </c>
      <c r="T194" s="25" t="s">
        <v>6</v>
      </c>
      <c r="U194" s="25">
        <f>[1]Ergebnis!N179</f>
        <v>-1</v>
      </c>
      <c r="V194" s="1">
        <f t="shared" si="421"/>
        <v>0</v>
      </c>
      <c r="Y194" s="3">
        <f t="shared" si="422"/>
        <v>0</v>
      </c>
      <c r="Z194" s="3">
        <f t="shared" si="423"/>
        <v>0</v>
      </c>
      <c r="AA194" s="3">
        <f t="shared" si="424"/>
        <v>0</v>
      </c>
      <c r="AB194" s="3">
        <f t="shared" si="425"/>
        <v>0</v>
      </c>
      <c r="AC194" s="4"/>
      <c r="AD194" s="4">
        <f t="shared" si="426"/>
        <v>0</v>
      </c>
      <c r="AE194" s="4">
        <f t="shared" si="427"/>
        <v>2</v>
      </c>
      <c r="AF194" s="4">
        <f t="shared" si="428"/>
        <v>0</v>
      </c>
      <c r="AG194" s="4">
        <f t="shared" si="429"/>
        <v>2</v>
      </c>
      <c r="AH194" s="4"/>
      <c r="AI194" s="4">
        <f t="shared" si="430"/>
        <v>0</v>
      </c>
      <c r="AJ194" s="4">
        <f t="shared" si="431"/>
        <v>2</v>
      </c>
      <c r="AK194" s="4">
        <f t="shared" si="432"/>
        <v>0</v>
      </c>
      <c r="AL194" s="4">
        <f t="shared" si="433"/>
        <v>2</v>
      </c>
      <c r="AM194" s="4"/>
      <c r="AN194" s="4">
        <f t="shared" si="434"/>
        <v>1</v>
      </c>
      <c r="AP194" s="3">
        <f t="shared" si="435"/>
        <v>0</v>
      </c>
      <c r="AQ194" s="3">
        <f t="shared" si="436"/>
        <v>0</v>
      </c>
      <c r="AR194" s="3">
        <f t="shared" si="437"/>
        <v>0</v>
      </c>
      <c r="AS194" s="3">
        <f t="shared" si="438"/>
        <v>0</v>
      </c>
      <c r="AT194" s="4"/>
      <c r="AU194" s="4">
        <f t="shared" si="439"/>
        <v>0</v>
      </c>
      <c r="AV194" s="4">
        <f t="shared" si="440"/>
        <v>2</v>
      </c>
      <c r="AW194" s="4">
        <f t="shared" si="441"/>
        <v>0</v>
      </c>
      <c r="AX194" s="4">
        <f t="shared" si="442"/>
        <v>2</v>
      </c>
      <c r="AY194" s="4"/>
      <c r="AZ194" s="4">
        <f t="shared" si="443"/>
        <v>0</v>
      </c>
      <c r="BA194" s="4">
        <f t="shared" si="444"/>
        <v>2</v>
      </c>
      <c r="BB194" s="4">
        <f t="shared" si="445"/>
        <v>0</v>
      </c>
      <c r="BC194" s="4">
        <f t="shared" si="446"/>
        <v>2</v>
      </c>
      <c r="BD194" s="4"/>
      <c r="BE194" s="4">
        <f t="shared" si="447"/>
        <v>1</v>
      </c>
    </row>
    <row r="195" spans="1:57">
      <c r="A195" s="67" t="s">
        <v>11</v>
      </c>
      <c r="B195" s="67"/>
      <c r="C195" s="67"/>
      <c r="D195" s="67"/>
      <c r="E195" s="67"/>
      <c r="F195" s="67"/>
      <c r="G195" s="67"/>
      <c r="H195" s="67"/>
      <c r="I195" s="67"/>
      <c r="J195" s="2">
        <f>SUM(J186:J194)</f>
        <v>0</v>
      </c>
      <c r="M195" s="67" t="s">
        <v>11</v>
      </c>
      <c r="N195" s="67"/>
      <c r="O195" s="67"/>
      <c r="P195" s="67"/>
      <c r="Q195" s="67"/>
      <c r="R195" s="67"/>
      <c r="S195" s="67"/>
      <c r="T195" s="67"/>
      <c r="U195" s="67"/>
      <c r="V195" s="2">
        <f>SUM(V186:V194)</f>
        <v>0</v>
      </c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</row>
    <row r="196" spans="1:57" ht="15.75" thickBot="1">
      <c r="A196" s="33"/>
      <c r="B196" s="34"/>
      <c r="C196" s="34"/>
      <c r="D196" s="4"/>
      <c r="E196" s="4"/>
      <c r="F196" s="4"/>
      <c r="G196" s="4"/>
      <c r="H196" s="4"/>
      <c r="I196" s="4"/>
      <c r="J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</row>
    <row r="197" spans="1:57" ht="15.75" thickBot="1">
      <c r="A197" s="68" t="s">
        <v>50</v>
      </c>
      <c r="B197" s="68"/>
      <c r="C197" s="68"/>
      <c r="D197" s="69" t="s">
        <v>2</v>
      </c>
      <c r="E197" s="69"/>
      <c r="F197" s="69"/>
      <c r="G197" s="69" t="s">
        <v>3</v>
      </c>
      <c r="H197" s="69"/>
      <c r="I197" s="69"/>
      <c r="J197" s="21" t="s">
        <v>4</v>
      </c>
      <c r="N197" s="70" t="s">
        <v>51</v>
      </c>
      <c r="O197" s="71"/>
      <c r="P197" s="71"/>
      <c r="Q197" s="71"/>
      <c r="R197" s="71"/>
      <c r="S197" s="71"/>
      <c r="T197" s="71"/>
      <c r="U197" s="72"/>
      <c r="V197" s="36">
        <f>J219+V15+V27+V39+V51+V63+V75+V87+V99+V111+V123+V135+V147+V159+V171+V183+V195</f>
        <v>0</v>
      </c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</row>
    <row r="198" spans="1:57" ht="15.75" thickBot="1">
      <c r="A198" s="26"/>
      <c r="B198" s="23" t="str">
        <f>sch</f>
        <v>Schalke 04</v>
      </c>
      <c r="C198" s="23" t="str">
        <f>kö</f>
        <v>1. FC Köln</v>
      </c>
      <c r="D198" s="24"/>
      <c r="E198" s="24" t="s">
        <v>6</v>
      </c>
      <c r="F198" s="24"/>
      <c r="G198" s="25">
        <f>[1]Ergebnis!D182</f>
        <v>-1</v>
      </c>
      <c r="H198" s="25" t="s">
        <v>6</v>
      </c>
      <c r="I198" s="25">
        <f>[1]Ergebnis!F182</f>
        <v>-1</v>
      </c>
      <c r="J198" s="1">
        <f t="shared" ref="J198:J206" si="448">IF(G198+I198&lt;0,0,IF(AB198=3,3,IF(AB198=0,AN198,0)))</f>
        <v>0</v>
      </c>
      <c r="Y198" s="3">
        <f t="shared" ref="Y198:Y206" si="449">IF(D198=G198,1,0)</f>
        <v>0</v>
      </c>
      <c r="Z198" s="3">
        <f t="shared" ref="Z198:Z206" si="450">IF(F198=I198,1,0)</f>
        <v>0</v>
      </c>
      <c r="AA198" s="3">
        <f t="shared" ref="AA198:AA206" si="451">Y198+Z198</f>
        <v>0</v>
      </c>
      <c r="AB198" s="3">
        <f t="shared" ref="AB198:AB206" si="452">IF(AA198=2,3,0)</f>
        <v>0</v>
      </c>
      <c r="AC198" s="4"/>
      <c r="AD198" s="4">
        <f t="shared" ref="AD198:AD206" si="453">IF(D198&gt;F198,1,0)</f>
        <v>0</v>
      </c>
      <c r="AE198" s="4">
        <f t="shared" ref="AE198:AE206" si="454">IF(D198=F198,2,0)</f>
        <v>2</v>
      </c>
      <c r="AF198" s="4">
        <f t="shared" ref="AF198:AF206" si="455">IF(D198&lt;F198,3,0)</f>
        <v>0</v>
      </c>
      <c r="AG198" s="4">
        <f t="shared" ref="AG198:AG206" si="456">AD198+AE198+AF198</f>
        <v>2</v>
      </c>
      <c r="AH198" s="4"/>
      <c r="AI198" s="4">
        <f t="shared" ref="AI198:AI206" si="457">IF(G198&gt;I198,1,0)</f>
        <v>0</v>
      </c>
      <c r="AJ198" s="4">
        <f t="shared" ref="AJ198:AJ206" si="458">IF(G198=I198,2,0)</f>
        <v>2</v>
      </c>
      <c r="AK198" s="4">
        <f t="shared" ref="AK198:AK206" si="459">IF(G198&lt;I198,3,0)</f>
        <v>0</v>
      </c>
      <c r="AL198" s="4">
        <f t="shared" ref="AL198:AL206" si="460">AI198+AJ198+AK198</f>
        <v>2</v>
      </c>
      <c r="AM198" s="4"/>
      <c r="AN198" s="4">
        <f t="shared" ref="AN198:AN206" si="461">IF(AG198=AL198,1,0)</f>
        <v>1</v>
      </c>
    </row>
    <row r="199" spans="1:57" ht="15.75" thickBot="1">
      <c r="A199" s="27"/>
      <c r="B199" s="28" t="str">
        <f>wb</f>
        <v>Werder Bremen</v>
      </c>
      <c r="C199" s="28" t="str">
        <f>fck</f>
        <v>Kaiserslautern</v>
      </c>
      <c r="D199" s="29"/>
      <c r="E199" s="29" t="s">
        <v>6</v>
      </c>
      <c r="F199" s="29"/>
      <c r="G199" s="30">
        <f>[1]Ergebnis!D183</f>
        <v>-1</v>
      </c>
      <c r="H199" s="30" t="s">
        <v>6</v>
      </c>
      <c r="I199" s="30">
        <f>[1]Ergebnis!F183</f>
        <v>-1</v>
      </c>
      <c r="J199" s="1">
        <f t="shared" si="448"/>
        <v>0</v>
      </c>
      <c r="N199" s="37" t="s">
        <v>52</v>
      </c>
      <c r="O199" s="38" t="s">
        <v>53</v>
      </c>
      <c r="P199" s="39" t="s">
        <v>54</v>
      </c>
      <c r="Q199" s="36"/>
      <c r="R199" s="7" t="s">
        <v>55</v>
      </c>
      <c r="Y199" s="3">
        <f t="shared" si="449"/>
        <v>0</v>
      </c>
      <c r="Z199" s="3">
        <f t="shared" si="450"/>
        <v>0</v>
      </c>
      <c r="AA199" s="3">
        <f t="shared" si="451"/>
        <v>0</v>
      </c>
      <c r="AB199" s="3">
        <f t="shared" si="452"/>
        <v>0</v>
      </c>
      <c r="AC199" s="4"/>
      <c r="AD199" s="4">
        <f t="shared" si="453"/>
        <v>0</v>
      </c>
      <c r="AE199" s="4">
        <f t="shared" si="454"/>
        <v>2</v>
      </c>
      <c r="AF199" s="4">
        <f t="shared" si="455"/>
        <v>0</v>
      </c>
      <c r="AG199" s="4">
        <f t="shared" si="456"/>
        <v>2</v>
      </c>
      <c r="AH199" s="4"/>
      <c r="AI199" s="4">
        <f t="shared" si="457"/>
        <v>0</v>
      </c>
      <c r="AJ199" s="4">
        <f t="shared" si="458"/>
        <v>2</v>
      </c>
      <c r="AK199" s="4">
        <f t="shared" si="459"/>
        <v>0</v>
      </c>
      <c r="AL199" s="4">
        <f t="shared" si="460"/>
        <v>2</v>
      </c>
      <c r="AM199" s="4"/>
      <c r="AN199" s="4">
        <f t="shared" si="461"/>
        <v>1</v>
      </c>
    </row>
    <row r="200" spans="1:57">
      <c r="A200" s="26"/>
      <c r="B200" s="23" t="str">
        <f>lev</f>
        <v>Bayer Leverkusen</v>
      </c>
      <c r="C200" s="23" t="str">
        <f>scf</f>
        <v>SC Freiburg</v>
      </c>
      <c r="D200" s="24"/>
      <c r="E200" s="24" t="s">
        <v>6</v>
      </c>
      <c r="F200" s="24"/>
      <c r="G200" s="25">
        <f>[1]Ergebnis!D184</f>
        <v>-1</v>
      </c>
      <c r="H200" s="25" t="s">
        <v>6</v>
      </c>
      <c r="I200" s="25">
        <f>[1]Ergebnis!F184</f>
        <v>-1</v>
      </c>
      <c r="J200" s="1">
        <f t="shared" si="448"/>
        <v>0</v>
      </c>
      <c r="N200" s="40"/>
      <c r="O200" s="41"/>
      <c r="P200" s="41"/>
      <c r="Q200" s="1"/>
      <c r="R200" s="8"/>
      <c r="Y200" s="3">
        <f t="shared" si="449"/>
        <v>0</v>
      </c>
      <c r="Z200" s="3">
        <f t="shared" si="450"/>
        <v>0</v>
      </c>
      <c r="AA200" s="3">
        <f t="shared" si="451"/>
        <v>0</v>
      </c>
      <c r="AB200" s="3">
        <f t="shared" si="452"/>
        <v>0</v>
      </c>
      <c r="AC200" s="4"/>
      <c r="AD200" s="4">
        <f t="shared" si="453"/>
        <v>0</v>
      </c>
      <c r="AE200" s="4">
        <f t="shared" si="454"/>
        <v>2</v>
      </c>
      <c r="AF200" s="4">
        <f t="shared" si="455"/>
        <v>0</v>
      </c>
      <c r="AG200" s="4">
        <f t="shared" si="456"/>
        <v>2</v>
      </c>
      <c r="AH200" s="4"/>
      <c r="AI200" s="4">
        <f t="shared" si="457"/>
        <v>0</v>
      </c>
      <c r="AJ200" s="4">
        <f t="shared" si="458"/>
        <v>2</v>
      </c>
      <c r="AK200" s="4">
        <f t="shared" si="459"/>
        <v>0</v>
      </c>
      <c r="AL200" s="4">
        <f t="shared" si="460"/>
        <v>2</v>
      </c>
      <c r="AM200" s="4"/>
      <c r="AN200" s="4">
        <f t="shared" si="461"/>
        <v>1</v>
      </c>
    </row>
    <row r="201" spans="1:57">
      <c r="A201" s="27"/>
      <c r="B201" s="28" t="str">
        <f>vfb</f>
        <v>VfB Stuttgart</v>
      </c>
      <c r="C201" s="28" t="str">
        <f>bay</f>
        <v>Bayern München</v>
      </c>
      <c r="D201" s="29"/>
      <c r="E201" s="29" t="s">
        <v>6</v>
      </c>
      <c r="F201" s="29"/>
      <c r="G201" s="30">
        <f>[1]Ergebnis!D185</f>
        <v>-1</v>
      </c>
      <c r="H201" s="30" t="s">
        <v>6</v>
      </c>
      <c r="I201" s="30">
        <f>[1]Ergebnis!F185</f>
        <v>-1</v>
      </c>
      <c r="J201" s="1">
        <f t="shared" si="448"/>
        <v>0</v>
      </c>
      <c r="N201" s="42" t="s">
        <v>19</v>
      </c>
      <c r="O201" s="24"/>
      <c r="P201" s="24">
        <v>-1</v>
      </c>
      <c r="Q201" s="43"/>
      <c r="R201" s="9">
        <f t="shared" ref="R201:R218" si="462">IF(P201&lt;0,0,IF(O201&lt;P201,18-(P201-O201),18-(O201-P201)))</f>
        <v>0</v>
      </c>
      <c r="Y201" s="3">
        <f t="shared" si="449"/>
        <v>0</v>
      </c>
      <c r="Z201" s="3">
        <f t="shared" si="450"/>
        <v>0</v>
      </c>
      <c r="AA201" s="3">
        <f t="shared" si="451"/>
        <v>0</v>
      </c>
      <c r="AB201" s="3">
        <f t="shared" si="452"/>
        <v>0</v>
      </c>
      <c r="AC201" s="4"/>
      <c r="AD201" s="4">
        <f t="shared" si="453"/>
        <v>0</v>
      </c>
      <c r="AE201" s="4">
        <f t="shared" si="454"/>
        <v>2</v>
      </c>
      <c r="AF201" s="4">
        <f t="shared" si="455"/>
        <v>0</v>
      </c>
      <c r="AG201" s="4">
        <f t="shared" si="456"/>
        <v>2</v>
      </c>
      <c r="AH201" s="4"/>
      <c r="AI201" s="4">
        <f t="shared" si="457"/>
        <v>0</v>
      </c>
      <c r="AJ201" s="4">
        <f t="shared" si="458"/>
        <v>2</v>
      </c>
      <c r="AK201" s="4">
        <f t="shared" si="459"/>
        <v>0</v>
      </c>
      <c r="AL201" s="4">
        <f t="shared" si="460"/>
        <v>2</v>
      </c>
      <c r="AM201" s="4"/>
      <c r="AN201" s="4">
        <f t="shared" si="461"/>
        <v>1</v>
      </c>
    </row>
    <row r="202" spans="1:57">
      <c r="A202" s="26"/>
      <c r="B202" s="23" t="str">
        <f>vfl</f>
        <v>VfL Wolfsburg</v>
      </c>
      <c r="C202" s="23" t="str">
        <f>hoff</f>
        <v>1899 Hoffenheim</v>
      </c>
      <c r="D202" s="24"/>
      <c r="E202" s="24" t="s">
        <v>6</v>
      </c>
      <c r="F202" s="24"/>
      <c r="G202" s="25">
        <f>[1]Ergebnis!D186</f>
        <v>-1</v>
      </c>
      <c r="H202" s="25" t="s">
        <v>6</v>
      </c>
      <c r="I202" s="25">
        <f>[1]Ergebnis!F186</f>
        <v>-1</v>
      </c>
      <c r="J202" s="1">
        <f t="shared" si="448"/>
        <v>0</v>
      </c>
      <c r="N202" s="42" t="s">
        <v>20</v>
      </c>
      <c r="O202" s="24"/>
      <c r="P202" s="24">
        <f>[1]Ergebnis!K184</f>
        <v>-1</v>
      </c>
      <c r="Q202" s="43"/>
      <c r="R202" s="9">
        <f t="shared" si="462"/>
        <v>0</v>
      </c>
      <c r="Y202" s="3">
        <f t="shared" si="449"/>
        <v>0</v>
      </c>
      <c r="Z202" s="3">
        <f t="shared" si="450"/>
        <v>0</v>
      </c>
      <c r="AA202" s="3">
        <f t="shared" si="451"/>
        <v>0</v>
      </c>
      <c r="AB202" s="3">
        <f t="shared" si="452"/>
        <v>0</v>
      </c>
      <c r="AC202" s="4"/>
      <c r="AD202" s="4">
        <f t="shared" si="453"/>
        <v>0</v>
      </c>
      <c r="AE202" s="4">
        <f t="shared" si="454"/>
        <v>2</v>
      </c>
      <c r="AF202" s="4">
        <f t="shared" si="455"/>
        <v>0</v>
      </c>
      <c r="AG202" s="4">
        <f t="shared" si="456"/>
        <v>2</v>
      </c>
      <c r="AH202" s="4"/>
      <c r="AI202" s="4">
        <f t="shared" si="457"/>
        <v>0</v>
      </c>
      <c r="AJ202" s="4">
        <f t="shared" si="458"/>
        <v>2</v>
      </c>
      <c r="AK202" s="4">
        <f t="shared" si="459"/>
        <v>0</v>
      </c>
      <c r="AL202" s="4">
        <f t="shared" si="460"/>
        <v>2</v>
      </c>
      <c r="AM202" s="4"/>
      <c r="AN202" s="4">
        <f t="shared" si="461"/>
        <v>1</v>
      </c>
    </row>
    <row r="203" spans="1:57">
      <c r="A203" s="27"/>
      <c r="B203" s="28" t="str">
        <f>ein</f>
        <v>Eintracht Frankfurt</v>
      </c>
      <c r="C203" s="28" t="str">
        <f>bvb</f>
        <v>Borussia Dortmund</v>
      </c>
      <c r="D203" s="29"/>
      <c r="E203" s="29" t="s">
        <v>6</v>
      </c>
      <c r="F203" s="29"/>
      <c r="G203" s="30">
        <f>[1]Ergebnis!D187</f>
        <v>-1</v>
      </c>
      <c r="H203" s="30" t="s">
        <v>6</v>
      </c>
      <c r="I203" s="30">
        <f>[1]Ergebnis!F187</f>
        <v>-1</v>
      </c>
      <c r="J203" s="1">
        <f t="shared" si="448"/>
        <v>0</v>
      </c>
      <c r="N203" s="44" t="s">
        <v>21</v>
      </c>
      <c r="O203" s="24"/>
      <c r="P203" s="24">
        <f>[1]Ergebnis!K185</f>
        <v>-1</v>
      </c>
      <c r="Q203" s="43"/>
      <c r="R203" s="9">
        <f t="shared" si="462"/>
        <v>0</v>
      </c>
      <c r="Y203" s="3">
        <f t="shared" si="449"/>
        <v>0</v>
      </c>
      <c r="Z203" s="3">
        <f t="shared" si="450"/>
        <v>0</v>
      </c>
      <c r="AA203" s="3">
        <f t="shared" si="451"/>
        <v>0</v>
      </c>
      <c r="AB203" s="3">
        <f t="shared" si="452"/>
        <v>0</v>
      </c>
      <c r="AC203" s="4"/>
      <c r="AD203" s="4">
        <f t="shared" si="453"/>
        <v>0</v>
      </c>
      <c r="AE203" s="4">
        <f t="shared" si="454"/>
        <v>2</v>
      </c>
      <c r="AF203" s="4">
        <f t="shared" si="455"/>
        <v>0</v>
      </c>
      <c r="AG203" s="4">
        <f t="shared" si="456"/>
        <v>2</v>
      </c>
      <c r="AH203" s="4"/>
      <c r="AI203" s="4">
        <f t="shared" si="457"/>
        <v>0</v>
      </c>
      <c r="AJ203" s="4">
        <f t="shared" si="458"/>
        <v>2</v>
      </c>
      <c r="AK203" s="4">
        <f t="shared" si="459"/>
        <v>0</v>
      </c>
      <c r="AL203" s="4">
        <f t="shared" si="460"/>
        <v>2</v>
      </c>
      <c r="AM203" s="4"/>
      <c r="AN203" s="4">
        <f t="shared" si="461"/>
        <v>1</v>
      </c>
    </row>
    <row r="204" spans="1:57">
      <c r="A204" s="26"/>
      <c r="B204" s="23" t="str">
        <f>mgb</f>
        <v>Mönchengladbach</v>
      </c>
      <c r="C204" s="23" t="str">
        <f>hsv</f>
        <v>Hamburger SV</v>
      </c>
      <c r="D204" s="24"/>
      <c r="E204" s="24" t="s">
        <v>6</v>
      </c>
      <c r="F204" s="24"/>
      <c r="G204" s="25">
        <f>[1]Ergebnis!D188</f>
        <v>-1</v>
      </c>
      <c r="H204" s="25" t="s">
        <v>6</v>
      </c>
      <c r="I204" s="25">
        <f>[1]Ergebnis!F188</f>
        <v>-1</v>
      </c>
      <c r="J204" s="1">
        <f t="shared" si="448"/>
        <v>0</v>
      </c>
      <c r="N204" s="44" t="s">
        <v>17</v>
      </c>
      <c r="O204" s="24"/>
      <c r="P204" s="24">
        <f>[1]Ergebnis!K186</f>
        <v>-1</v>
      </c>
      <c r="Q204" s="43"/>
      <c r="R204" s="9">
        <f t="shared" si="462"/>
        <v>0</v>
      </c>
      <c r="Y204" s="3">
        <f t="shared" si="449"/>
        <v>0</v>
      </c>
      <c r="Z204" s="3">
        <f t="shared" si="450"/>
        <v>0</v>
      </c>
      <c r="AA204" s="3">
        <f t="shared" si="451"/>
        <v>0</v>
      </c>
      <c r="AB204" s="3">
        <f t="shared" si="452"/>
        <v>0</v>
      </c>
      <c r="AC204" s="4"/>
      <c r="AD204" s="4">
        <f t="shared" si="453"/>
        <v>0</v>
      </c>
      <c r="AE204" s="4">
        <f t="shared" si="454"/>
        <v>2</v>
      </c>
      <c r="AF204" s="4">
        <f t="shared" si="455"/>
        <v>0</v>
      </c>
      <c r="AG204" s="4">
        <f t="shared" si="456"/>
        <v>2</v>
      </c>
      <c r="AH204" s="4"/>
      <c r="AI204" s="4">
        <f t="shared" si="457"/>
        <v>0</v>
      </c>
      <c r="AJ204" s="4">
        <f t="shared" si="458"/>
        <v>2</v>
      </c>
      <c r="AK204" s="4">
        <f t="shared" si="459"/>
        <v>0</v>
      </c>
      <c r="AL204" s="4">
        <f t="shared" si="460"/>
        <v>2</v>
      </c>
      <c r="AM204" s="4"/>
      <c r="AN204" s="4">
        <f t="shared" si="461"/>
        <v>1</v>
      </c>
    </row>
    <row r="205" spans="1:57">
      <c r="A205" s="27"/>
      <c r="B205" s="28" t="str">
        <f>fcn</f>
        <v>1. FC Nürnberg</v>
      </c>
      <c r="C205" s="28" t="str">
        <f>han</f>
        <v>Hannover 96</v>
      </c>
      <c r="D205" s="29"/>
      <c r="E205" s="29" t="s">
        <v>6</v>
      </c>
      <c r="F205" s="29"/>
      <c r="G205" s="30">
        <f>[1]Ergebnis!D189</f>
        <v>-1</v>
      </c>
      <c r="H205" s="30" t="s">
        <v>6</v>
      </c>
      <c r="I205" s="30">
        <f>[1]Ergebnis!F189</f>
        <v>-1</v>
      </c>
      <c r="J205" s="1">
        <f t="shared" si="448"/>
        <v>0</v>
      </c>
      <c r="N205" s="44" t="s">
        <v>8</v>
      </c>
      <c r="O205" s="24"/>
      <c r="P205" s="24">
        <f>[1]Ergebnis!K187</f>
        <v>-1</v>
      </c>
      <c r="Q205" s="43"/>
      <c r="R205" s="9">
        <f t="shared" si="462"/>
        <v>0</v>
      </c>
      <c r="Y205" s="3">
        <f t="shared" si="449"/>
        <v>0</v>
      </c>
      <c r="Z205" s="3">
        <f t="shared" si="450"/>
        <v>0</v>
      </c>
      <c r="AA205" s="3">
        <f t="shared" si="451"/>
        <v>0</v>
      </c>
      <c r="AB205" s="3">
        <f t="shared" si="452"/>
        <v>0</v>
      </c>
      <c r="AC205" s="4"/>
      <c r="AD205" s="4">
        <f t="shared" si="453"/>
        <v>0</v>
      </c>
      <c r="AE205" s="4">
        <f t="shared" si="454"/>
        <v>2</v>
      </c>
      <c r="AF205" s="4">
        <f t="shared" si="455"/>
        <v>0</v>
      </c>
      <c r="AG205" s="4">
        <f t="shared" si="456"/>
        <v>2</v>
      </c>
      <c r="AH205" s="4"/>
      <c r="AI205" s="4">
        <f t="shared" si="457"/>
        <v>0</v>
      </c>
      <c r="AJ205" s="4">
        <f t="shared" si="458"/>
        <v>2</v>
      </c>
      <c r="AK205" s="4">
        <f t="shared" si="459"/>
        <v>0</v>
      </c>
      <c r="AL205" s="4">
        <f t="shared" si="460"/>
        <v>2</v>
      </c>
      <c r="AM205" s="4"/>
      <c r="AN205" s="4">
        <f t="shared" si="461"/>
        <v>1</v>
      </c>
    </row>
    <row r="206" spans="1:57">
      <c r="A206" s="26"/>
      <c r="B206" s="23" t="str">
        <f>pau</f>
        <v>St. Pauli</v>
      </c>
      <c r="C206" s="23" t="str">
        <f>mai</f>
        <v>Mainz 05</v>
      </c>
      <c r="D206" s="24"/>
      <c r="E206" s="24" t="s">
        <v>6</v>
      </c>
      <c r="F206" s="24"/>
      <c r="G206" s="25">
        <f>[1]Ergebnis!D190</f>
        <v>-1</v>
      </c>
      <c r="H206" s="25" t="s">
        <v>6</v>
      </c>
      <c r="I206" s="25">
        <f>[1]Ergebnis!F190</f>
        <v>-1</v>
      </c>
      <c r="J206" s="1">
        <f t="shared" si="448"/>
        <v>0</v>
      </c>
      <c r="N206" s="44" t="s">
        <v>70</v>
      </c>
      <c r="O206" s="24"/>
      <c r="P206" s="24">
        <f>[1]Ergebnis!K188</f>
        <v>-1</v>
      </c>
      <c r="Q206" s="43"/>
      <c r="R206" s="9">
        <f t="shared" si="462"/>
        <v>0</v>
      </c>
      <c r="Y206" s="3">
        <f t="shared" si="449"/>
        <v>0</v>
      </c>
      <c r="Z206" s="3">
        <f t="shared" si="450"/>
        <v>0</v>
      </c>
      <c r="AA206" s="3">
        <f t="shared" si="451"/>
        <v>0</v>
      </c>
      <c r="AB206" s="3">
        <f t="shared" si="452"/>
        <v>0</v>
      </c>
      <c r="AC206" s="4"/>
      <c r="AD206" s="4">
        <f t="shared" si="453"/>
        <v>0</v>
      </c>
      <c r="AE206" s="4">
        <f t="shared" si="454"/>
        <v>2</v>
      </c>
      <c r="AF206" s="4">
        <f t="shared" si="455"/>
        <v>0</v>
      </c>
      <c r="AG206" s="4">
        <f t="shared" si="456"/>
        <v>2</v>
      </c>
      <c r="AH206" s="4"/>
      <c r="AI206" s="4">
        <f t="shared" si="457"/>
        <v>0</v>
      </c>
      <c r="AJ206" s="4">
        <f t="shared" si="458"/>
        <v>2</v>
      </c>
      <c r="AK206" s="4">
        <f t="shared" si="459"/>
        <v>0</v>
      </c>
      <c r="AL206" s="4">
        <f t="shared" si="460"/>
        <v>2</v>
      </c>
      <c r="AM206" s="4"/>
      <c r="AN206" s="4">
        <f t="shared" si="461"/>
        <v>1</v>
      </c>
    </row>
    <row r="207" spans="1:57">
      <c r="A207" s="67" t="s">
        <v>11</v>
      </c>
      <c r="B207" s="67"/>
      <c r="C207" s="67"/>
      <c r="D207" s="67"/>
      <c r="E207" s="67"/>
      <c r="F207" s="67"/>
      <c r="G207" s="67"/>
      <c r="H207" s="67"/>
      <c r="I207" s="67"/>
      <c r="J207" s="2">
        <f>SUM(J198:J206)</f>
        <v>0</v>
      </c>
      <c r="N207" s="44" t="s">
        <v>9</v>
      </c>
      <c r="O207" s="24"/>
      <c r="P207" s="24">
        <f>[1]Ergebnis!K189</f>
        <v>-1</v>
      </c>
      <c r="Q207" s="43"/>
      <c r="R207" s="9">
        <f t="shared" si="462"/>
        <v>0</v>
      </c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</row>
    <row r="208" spans="1:57">
      <c r="A208" s="33"/>
      <c r="B208" s="34"/>
      <c r="C208" s="34"/>
      <c r="D208" s="4"/>
      <c r="E208" s="4"/>
      <c r="F208" s="4"/>
      <c r="G208" s="4"/>
      <c r="H208" s="4"/>
      <c r="I208" s="4"/>
      <c r="J208" s="4"/>
      <c r="N208" s="44" t="s">
        <v>10</v>
      </c>
      <c r="O208" s="24"/>
      <c r="P208" s="24">
        <f>[1]Ergebnis!K190</f>
        <v>-1</v>
      </c>
      <c r="Q208" s="43"/>
      <c r="R208" s="9">
        <f t="shared" si="462"/>
        <v>0</v>
      </c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</row>
    <row r="209" spans="1:40">
      <c r="A209" s="68" t="s">
        <v>56</v>
      </c>
      <c r="B209" s="68"/>
      <c r="C209" s="68"/>
      <c r="D209" s="69" t="s">
        <v>2</v>
      </c>
      <c r="E209" s="69"/>
      <c r="F209" s="69"/>
      <c r="G209" s="69" t="s">
        <v>3</v>
      </c>
      <c r="H209" s="69"/>
      <c r="I209" s="69"/>
      <c r="J209" s="21" t="s">
        <v>4</v>
      </c>
      <c r="N209" s="44" t="s">
        <v>18</v>
      </c>
      <c r="O209" s="24"/>
      <c r="P209" s="24">
        <f>[1]Ergebnis!K191</f>
        <v>-1</v>
      </c>
      <c r="Q209" s="43"/>
      <c r="R209" s="9">
        <f t="shared" si="462"/>
        <v>0</v>
      </c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</row>
    <row r="210" spans="1:40">
      <c r="A210" s="26"/>
      <c r="B210" s="23" t="str">
        <f>sch</f>
        <v>Schalke 04</v>
      </c>
      <c r="C210" s="23" t="str">
        <f>hsv</f>
        <v>Hamburger SV</v>
      </c>
      <c r="D210" s="24"/>
      <c r="E210" s="24" t="s">
        <v>6</v>
      </c>
      <c r="F210" s="24"/>
      <c r="G210" s="25">
        <f>[1]Ergebnis!D193</f>
        <v>-1</v>
      </c>
      <c r="H210" s="25" t="s">
        <v>6</v>
      </c>
      <c r="I210" s="25">
        <f>[1]Ergebnis!F193</f>
        <v>-1</v>
      </c>
      <c r="J210" s="1">
        <f t="shared" ref="J210:J218" si="463">IF(G210+I210&lt;0,0,IF(AB210=3,3,IF(AB210=0,AN210,0)))</f>
        <v>0</v>
      </c>
      <c r="N210" s="44" t="s">
        <v>68</v>
      </c>
      <c r="O210" s="24"/>
      <c r="P210" s="24">
        <f>[1]Ergebnis!K192</f>
        <v>-1</v>
      </c>
      <c r="Q210" s="43"/>
      <c r="R210" s="9">
        <f t="shared" si="462"/>
        <v>0</v>
      </c>
      <c r="Y210" s="3">
        <f t="shared" ref="Y210:Y218" si="464">IF(D210=G210,1,0)</f>
        <v>0</v>
      </c>
      <c r="Z210" s="3">
        <f t="shared" ref="Z210:Z218" si="465">IF(F210=I210,1,0)</f>
        <v>0</v>
      </c>
      <c r="AA210" s="3">
        <f t="shared" ref="AA210:AA218" si="466">Y210+Z210</f>
        <v>0</v>
      </c>
      <c r="AB210" s="3">
        <f t="shared" ref="AB210:AB218" si="467">IF(AA210=2,3,0)</f>
        <v>0</v>
      </c>
      <c r="AC210" s="4"/>
      <c r="AD210" s="4">
        <f t="shared" ref="AD210:AD218" si="468">IF(D210&gt;F210,1,0)</f>
        <v>0</v>
      </c>
      <c r="AE210" s="4">
        <f t="shared" ref="AE210:AE218" si="469">IF(D210=F210,2,0)</f>
        <v>2</v>
      </c>
      <c r="AF210" s="4">
        <f t="shared" ref="AF210:AF218" si="470">IF(D210&lt;F210,3,0)</f>
        <v>0</v>
      </c>
      <c r="AG210" s="4">
        <f t="shared" ref="AG210:AG218" si="471">AD210+AE210+AF210</f>
        <v>2</v>
      </c>
      <c r="AH210" s="4"/>
      <c r="AI210" s="4">
        <f t="shared" ref="AI210:AI218" si="472">IF(G210&gt;I210,1,0)</f>
        <v>0</v>
      </c>
      <c r="AJ210" s="4">
        <f t="shared" ref="AJ210:AJ218" si="473">IF(G210=I210,2,0)</f>
        <v>2</v>
      </c>
      <c r="AK210" s="4">
        <f t="shared" ref="AK210:AK218" si="474">IF(G210&lt;I210,3,0)</f>
        <v>0</v>
      </c>
      <c r="AL210" s="4">
        <f t="shared" ref="AL210:AL218" si="475">AI210+AJ210+AK210</f>
        <v>2</v>
      </c>
      <c r="AM210" s="4"/>
      <c r="AN210" s="4">
        <f t="shared" ref="AN210:AN218" si="476">IF(AG210=AL210,1,0)</f>
        <v>1</v>
      </c>
    </row>
    <row r="211" spans="1:40">
      <c r="A211" s="27"/>
      <c r="B211" s="28" t="str">
        <f>wb</f>
        <v>Werder Bremen</v>
      </c>
      <c r="C211" s="28" t="str">
        <f>hoff</f>
        <v>1899 Hoffenheim</v>
      </c>
      <c r="D211" s="29"/>
      <c r="E211" s="29" t="s">
        <v>6</v>
      </c>
      <c r="F211" s="29"/>
      <c r="G211" s="30">
        <f>[1]Ergebnis!D194</f>
        <v>-1</v>
      </c>
      <c r="H211" s="30" t="s">
        <v>6</v>
      </c>
      <c r="I211" s="30">
        <f>[1]Ergebnis!F194</f>
        <v>-1</v>
      </c>
      <c r="J211" s="1">
        <f t="shared" si="463"/>
        <v>0</v>
      </c>
      <c r="N211" s="44" t="s">
        <v>14</v>
      </c>
      <c r="O211" s="24"/>
      <c r="P211" s="24">
        <f>[1]Ergebnis!K193</f>
        <v>-1</v>
      </c>
      <c r="Q211" s="43"/>
      <c r="R211" s="9">
        <f t="shared" si="462"/>
        <v>0</v>
      </c>
      <c r="Y211" s="3">
        <f t="shared" si="464"/>
        <v>0</v>
      </c>
      <c r="Z211" s="3">
        <f t="shared" si="465"/>
        <v>0</v>
      </c>
      <c r="AA211" s="3">
        <f t="shared" si="466"/>
        <v>0</v>
      </c>
      <c r="AB211" s="3">
        <f t="shared" si="467"/>
        <v>0</v>
      </c>
      <c r="AC211" s="4"/>
      <c r="AD211" s="4">
        <f t="shared" si="468"/>
        <v>0</v>
      </c>
      <c r="AE211" s="4">
        <f t="shared" si="469"/>
        <v>2</v>
      </c>
      <c r="AF211" s="4">
        <f t="shared" si="470"/>
        <v>0</v>
      </c>
      <c r="AG211" s="4">
        <f t="shared" si="471"/>
        <v>2</v>
      </c>
      <c r="AH211" s="4"/>
      <c r="AI211" s="4">
        <f t="shared" si="472"/>
        <v>0</v>
      </c>
      <c r="AJ211" s="4">
        <f t="shared" si="473"/>
        <v>2</v>
      </c>
      <c r="AK211" s="4">
        <f t="shared" si="474"/>
        <v>0</v>
      </c>
      <c r="AL211" s="4">
        <f t="shared" si="475"/>
        <v>2</v>
      </c>
      <c r="AM211" s="4"/>
      <c r="AN211" s="4">
        <f t="shared" si="476"/>
        <v>1</v>
      </c>
    </row>
    <row r="212" spans="1:40">
      <c r="A212" s="26"/>
      <c r="B212" s="23" t="str">
        <f>lev</f>
        <v>Bayer Leverkusen</v>
      </c>
      <c r="C212" s="23" t="str">
        <f>bvb</f>
        <v>Borussia Dortmund</v>
      </c>
      <c r="D212" s="24"/>
      <c r="E212" s="24" t="s">
        <v>6</v>
      </c>
      <c r="F212" s="24"/>
      <c r="G212" s="25">
        <f>[1]Ergebnis!D195</f>
        <v>-1</v>
      </c>
      <c r="H212" s="25" t="s">
        <v>6</v>
      </c>
      <c r="I212" s="25">
        <f>[1]Ergebnis!F195</f>
        <v>-1</v>
      </c>
      <c r="J212" s="1">
        <f t="shared" si="463"/>
        <v>0</v>
      </c>
      <c r="N212" s="44" t="s">
        <v>15</v>
      </c>
      <c r="O212" s="24"/>
      <c r="P212" s="24">
        <f>[1]Ergebnis!K194</f>
        <v>-1</v>
      </c>
      <c r="Q212" s="43"/>
      <c r="R212" s="9">
        <f t="shared" si="462"/>
        <v>0</v>
      </c>
      <c r="Y212" s="3">
        <f t="shared" si="464"/>
        <v>0</v>
      </c>
      <c r="Z212" s="3">
        <f t="shared" si="465"/>
        <v>0</v>
      </c>
      <c r="AA212" s="3">
        <f t="shared" si="466"/>
        <v>0</v>
      </c>
      <c r="AB212" s="3">
        <f t="shared" si="467"/>
        <v>0</v>
      </c>
      <c r="AC212" s="4"/>
      <c r="AD212" s="4">
        <f t="shared" si="468"/>
        <v>0</v>
      </c>
      <c r="AE212" s="4">
        <f t="shared" si="469"/>
        <v>2</v>
      </c>
      <c r="AF212" s="4">
        <f t="shared" si="470"/>
        <v>0</v>
      </c>
      <c r="AG212" s="4">
        <f t="shared" si="471"/>
        <v>2</v>
      </c>
      <c r="AH212" s="4"/>
      <c r="AI212" s="4">
        <f t="shared" si="472"/>
        <v>0</v>
      </c>
      <c r="AJ212" s="4">
        <f t="shared" si="473"/>
        <v>2</v>
      </c>
      <c r="AK212" s="4">
        <f t="shared" si="474"/>
        <v>0</v>
      </c>
      <c r="AL212" s="4">
        <f t="shared" si="475"/>
        <v>2</v>
      </c>
      <c r="AM212" s="4"/>
      <c r="AN212" s="4">
        <f t="shared" si="476"/>
        <v>1</v>
      </c>
    </row>
    <row r="213" spans="1:40">
      <c r="A213" s="27"/>
      <c r="B213" s="28" t="str">
        <f>vfb</f>
        <v>VfB Stuttgart</v>
      </c>
      <c r="C213" s="28" t="str">
        <f>mai</f>
        <v>Mainz 05</v>
      </c>
      <c r="D213" s="29"/>
      <c r="E213" s="29" t="s">
        <v>6</v>
      </c>
      <c r="F213" s="29"/>
      <c r="G213" s="30">
        <f>[1]Ergebnis!D196</f>
        <v>-1</v>
      </c>
      <c r="H213" s="30" t="s">
        <v>6</v>
      </c>
      <c r="I213" s="30">
        <f>[1]Ergebnis!F196</f>
        <v>-1</v>
      </c>
      <c r="J213" s="1">
        <f t="shared" si="463"/>
        <v>0</v>
      </c>
      <c r="N213" s="44" t="s">
        <v>7</v>
      </c>
      <c r="O213" s="24"/>
      <c r="P213" s="24">
        <f>[1]Ergebnis!K195</f>
        <v>-1</v>
      </c>
      <c r="Q213" s="43"/>
      <c r="R213" s="9">
        <f t="shared" si="462"/>
        <v>0</v>
      </c>
      <c r="Y213" s="3">
        <f t="shared" si="464"/>
        <v>0</v>
      </c>
      <c r="Z213" s="3">
        <f t="shared" si="465"/>
        <v>0</v>
      </c>
      <c r="AA213" s="3">
        <f t="shared" si="466"/>
        <v>0</v>
      </c>
      <c r="AB213" s="3">
        <f t="shared" si="467"/>
        <v>0</v>
      </c>
      <c r="AC213" s="4"/>
      <c r="AD213" s="4">
        <f t="shared" si="468"/>
        <v>0</v>
      </c>
      <c r="AE213" s="4">
        <f t="shared" si="469"/>
        <v>2</v>
      </c>
      <c r="AF213" s="4">
        <f t="shared" si="470"/>
        <v>0</v>
      </c>
      <c r="AG213" s="4">
        <f t="shared" si="471"/>
        <v>2</v>
      </c>
      <c r="AH213" s="4"/>
      <c r="AI213" s="4">
        <f t="shared" si="472"/>
        <v>0</v>
      </c>
      <c r="AJ213" s="4">
        <f t="shared" si="473"/>
        <v>2</v>
      </c>
      <c r="AK213" s="4">
        <f t="shared" si="474"/>
        <v>0</v>
      </c>
      <c r="AL213" s="4">
        <f t="shared" si="475"/>
        <v>2</v>
      </c>
      <c r="AM213" s="4"/>
      <c r="AN213" s="4">
        <f t="shared" si="476"/>
        <v>1</v>
      </c>
    </row>
    <row r="214" spans="1:40">
      <c r="A214" s="26"/>
      <c r="B214" s="23" t="str">
        <f>vfl</f>
        <v>VfL Wolfsburg</v>
      </c>
      <c r="C214" s="23" t="str">
        <f>bay</f>
        <v>Bayern München</v>
      </c>
      <c r="D214" s="24"/>
      <c r="E214" s="24" t="s">
        <v>6</v>
      </c>
      <c r="F214" s="24"/>
      <c r="G214" s="25">
        <f>[1]Ergebnis!D197</f>
        <v>-1</v>
      </c>
      <c r="H214" s="25" t="s">
        <v>6</v>
      </c>
      <c r="I214" s="25">
        <f>[1]Ergebnis!F197</f>
        <v>-1</v>
      </c>
      <c r="J214" s="1">
        <f t="shared" si="463"/>
        <v>0</v>
      </c>
      <c r="N214" s="44" t="s">
        <v>72</v>
      </c>
      <c r="O214" s="24"/>
      <c r="P214" s="24">
        <f>[1]Ergebnis!K196</f>
        <v>-1</v>
      </c>
      <c r="Q214" s="43"/>
      <c r="R214" s="9">
        <f t="shared" si="462"/>
        <v>0</v>
      </c>
      <c r="Y214" s="3">
        <f t="shared" si="464"/>
        <v>0</v>
      </c>
      <c r="Z214" s="3">
        <f t="shared" si="465"/>
        <v>0</v>
      </c>
      <c r="AA214" s="3">
        <f t="shared" si="466"/>
        <v>0</v>
      </c>
      <c r="AB214" s="3">
        <f t="shared" si="467"/>
        <v>0</v>
      </c>
      <c r="AC214" s="4"/>
      <c r="AD214" s="4">
        <f t="shared" si="468"/>
        <v>0</v>
      </c>
      <c r="AE214" s="4">
        <f t="shared" si="469"/>
        <v>2</v>
      </c>
      <c r="AF214" s="4">
        <f t="shared" si="470"/>
        <v>0</v>
      </c>
      <c r="AG214" s="4">
        <f t="shared" si="471"/>
        <v>2</v>
      </c>
      <c r="AH214" s="4"/>
      <c r="AI214" s="4">
        <f t="shared" si="472"/>
        <v>0</v>
      </c>
      <c r="AJ214" s="4">
        <f t="shared" si="473"/>
        <v>2</v>
      </c>
      <c r="AK214" s="4">
        <f t="shared" si="474"/>
        <v>0</v>
      </c>
      <c r="AL214" s="4">
        <f t="shared" si="475"/>
        <v>2</v>
      </c>
      <c r="AM214" s="4"/>
      <c r="AN214" s="4">
        <f t="shared" si="476"/>
        <v>1</v>
      </c>
    </row>
    <row r="215" spans="1:40">
      <c r="A215" s="27"/>
      <c r="B215" s="28" t="str">
        <f>ein</f>
        <v>Eintracht Frankfurt</v>
      </c>
      <c r="C215" s="28" t="str">
        <f>han</f>
        <v>Hannover 96</v>
      </c>
      <c r="D215" s="29"/>
      <c r="E215" s="29" t="s">
        <v>6</v>
      </c>
      <c r="F215" s="29"/>
      <c r="G215" s="30">
        <f>[1]Ergebnis!D198</f>
        <v>-1</v>
      </c>
      <c r="H215" s="30" t="s">
        <v>6</v>
      </c>
      <c r="I215" s="30">
        <f>[1]Ergebnis!F198</f>
        <v>-1</v>
      </c>
      <c r="J215" s="1">
        <f t="shared" si="463"/>
        <v>0</v>
      </c>
      <c r="N215" s="44" t="s">
        <v>71</v>
      </c>
      <c r="O215" s="24"/>
      <c r="P215" s="24">
        <f>[1]Ergebnis!K197</f>
        <v>-1</v>
      </c>
      <c r="Q215" s="43"/>
      <c r="R215" s="9">
        <f t="shared" si="462"/>
        <v>0</v>
      </c>
      <c r="Y215" s="3">
        <f t="shared" si="464"/>
        <v>0</v>
      </c>
      <c r="Z215" s="3">
        <f t="shared" si="465"/>
        <v>0</v>
      </c>
      <c r="AA215" s="3">
        <f t="shared" si="466"/>
        <v>0</v>
      </c>
      <c r="AB215" s="3">
        <f t="shared" si="467"/>
        <v>0</v>
      </c>
      <c r="AC215" s="4"/>
      <c r="AD215" s="4">
        <f t="shared" si="468"/>
        <v>0</v>
      </c>
      <c r="AE215" s="4">
        <f t="shared" si="469"/>
        <v>2</v>
      </c>
      <c r="AF215" s="4">
        <f t="shared" si="470"/>
        <v>0</v>
      </c>
      <c r="AG215" s="4">
        <f t="shared" si="471"/>
        <v>2</v>
      </c>
      <c r="AH215" s="4"/>
      <c r="AI215" s="4">
        <f t="shared" si="472"/>
        <v>0</v>
      </c>
      <c r="AJ215" s="4">
        <f t="shared" si="473"/>
        <v>2</v>
      </c>
      <c r="AK215" s="4">
        <f t="shared" si="474"/>
        <v>0</v>
      </c>
      <c r="AL215" s="4">
        <f t="shared" si="475"/>
        <v>2</v>
      </c>
      <c r="AM215" s="4"/>
      <c r="AN215" s="4">
        <f t="shared" si="476"/>
        <v>1</v>
      </c>
    </row>
    <row r="216" spans="1:40">
      <c r="A216" s="26"/>
      <c r="B216" s="23" t="str">
        <f>fcn</f>
        <v>1. FC Nürnberg</v>
      </c>
      <c r="C216" s="23" t="str">
        <f>mgb</f>
        <v>Mönchengladbach</v>
      </c>
      <c r="D216" s="24"/>
      <c r="E216" s="24" t="s">
        <v>6</v>
      </c>
      <c r="F216" s="24"/>
      <c r="G216" s="25">
        <f>[1]Ergebnis!D199</f>
        <v>-1</v>
      </c>
      <c r="H216" s="25" t="s">
        <v>6</v>
      </c>
      <c r="I216" s="25">
        <f>[1]Ergebnis!F199</f>
        <v>-1</v>
      </c>
      <c r="J216" s="1">
        <f t="shared" si="463"/>
        <v>0</v>
      </c>
      <c r="N216" s="44" t="s">
        <v>16</v>
      </c>
      <c r="O216" s="24"/>
      <c r="P216" s="24">
        <f>[1]Ergebnis!K198</f>
        <v>-1</v>
      </c>
      <c r="Q216" s="43"/>
      <c r="R216" s="9">
        <f t="shared" si="462"/>
        <v>0</v>
      </c>
      <c r="Y216" s="3">
        <f t="shared" si="464"/>
        <v>0</v>
      </c>
      <c r="Z216" s="3">
        <f t="shared" si="465"/>
        <v>0</v>
      </c>
      <c r="AA216" s="3">
        <f t="shared" si="466"/>
        <v>0</v>
      </c>
      <c r="AB216" s="3">
        <f t="shared" si="467"/>
        <v>0</v>
      </c>
      <c r="AC216" s="4"/>
      <c r="AD216" s="4">
        <f t="shared" si="468"/>
        <v>0</v>
      </c>
      <c r="AE216" s="4">
        <f t="shared" si="469"/>
        <v>2</v>
      </c>
      <c r="AF216" s="4">
        <f t="shared" si="470"/>
        <v>0</v>
      </c>
      <c r="AG216" s="4">
        <f t="shared" si="471"/>
        <v>2</v>
      </c>
      <c r="AH216" s="4"/>
      <c r="AI216" s="4">
        <f t="shared" si="472"/>
        <v>0</v>
      </c>
      <c r="AJ216" s="4">
        <f t="shared" si="473"/>
        <v>2</v>
      </c>
      <c r="AK216" s="4">
        <f t="shared" si="474"/>
        <v>0</v>
      </c>
      <c r="AL216" s="4">
        <f t="shared" si="475"/>
        <v>2</v>
      </c>
      <c r="AM216" s="4"/>
      <c r="AN216" s="4">
        <f t="shared" si="476"/>
        <v>1</v>
      </c>
    </row>
    <row r="217" spans="1:40">
      <c r="A217" s="27"/>
      <c r="B217" s="28" t="str">
        <f>fck</f>
        <v>Kaiserslautern</v>
      </c>
      <c r="C217" s="28" t="str">
        <f>kö</f>
        <v>1. FC Köln</v>
      </c>
      <c r="D217" s="29"/>
      <c r="E217" s="29" t="s">
        <v>6</v>
      </c>
      <c r="F217" s="29"/>
      <c r="G217" s="30">
        <f>[1]Ergebnis!D200</f>
        <v>-1</v>
      </c>
      <c r="H217" s="30" t="s">
        <v>6</v>
      </c>
      <c r="I217" s="30">
        <f>[1]Ergebnis!F200</f>
        <v>-1</v>
      </c>
      <c r="J217" s="1">
        <f t="shared" si="463"/>
        <v>0</v>
      </c>
      <c r="N217" s="44" t="s">
        <v>73</v>
      </c>
      <c r="O217" s="24"/>
      <c r="P217" s="24">
        <f>[1]Ergebnis!K199</f>
        <v>-1</v>
      </c>
      <c r="Q217" s="43"/>
      <c r="R217" s="9">
        <f t="shared" si="462"/>
        <v>0</v>
      </c>
      <c r="Y217" s="3">
        <f t="shared" si="464"/>
        <v>0</v>
      </c>
      <c r="Z217" s="3">
        <f t="shared" si="465"/>
        <v>0</v>
      </c>
      <c r="AA217" s="3">
        <f t="shared" si="466"/>
        <v>0</v>
      </c>
      <c r="AB217" s="3">
        <f t="shared" si="467"/>
        <v>0</v>
      </c>
      <c r="AC217" s="4"/>
      <c r="AD217" s="4">
        <f t="shared" si="468"/>
        <v>0</v>
      </c>
      <c r="AE217" s="4">
        <f t="shared" si="469"/>
        <v>2</v>
      </c>
      <c r="AF217" s="4">
        <f t="shared" si="470"/>
        <v>0</v>
      </c>
      <c r="AG217" s="4">
        <f t="shared" si="471"/>
        <v>2</v>
      </c>
      <c r="AH217" s="4"/>
      <c r="AI217" s="4">
        <f t="shared" si="472"/>
        <v>0</v>
      </c>
      <c r="AJ217" s="4">
        <f t="shared" si="473"/>
        <v>2</v>
      </c>
      <c r="AK217" s="4">
        <f t="shared" si="474"/>
        <v>0</v>
      </c>
      <c r="AL217" s="4">
        <f t="shared" si="475"/>
        <v>2</v>
      </c>
      <c r="AM217" s="4"/>
      <c r="AN217" s="4">
        <f t="shared" si="476"/>
        <v>1</v>
      </c>
    </row>
    <row r="218" spans="1:40" ht="15.75" thickBot="1">
      <c r="A218" s="26"/>
      <c r="B218" s="23" t="str">
        <f>pau</f>
        <v>St. Pauli</v>
      </c>
      <c r="C218" s="23" t="str">
        <f>scf</f>
        <v>SC Freiburg</v>
      </c>
      <c r="D218" s="24"/>
      <c r="E218" s="24" t="s">
        <v>6</v>
      </c>
      <c r="F218" s="24"/>
      <c r="G218" s="25">
        <f>[1]Ergebnis!D201</f>
        <v>-1</v>
      </c>
      <c r="H218" s="25" t="s">
        <v>6</v>
      </c>
      <c r="I218" s="25">
        <f>[1]Ergebnis!F201</f>
        <v>-1</v>
      </c>
      <c r="J218" s="1">
        <f t="shared" si="463"/>
        <v>0</v>
      </c>
      <c r="N218" s="45" t="s">
        <v>69</v>
      </c>
      <c r="O218" s="46"/>
      <c r="P218" s="46">
        <f>[1]Ergebnis!K200</f>
        <v>-1</v>
      </c>
      <c r="Q218" s="47"/>
      <c r="R218" s="9">
        <f t="shared" si="462"/>
        <v>0</v>
      </c>
      <c r="Y218" s="3">
        <f t="shared" si="464"/>
        <v>0</v>
      </c>
      <c r="Z218" s="3">
        <f t="shared" si="465"/>
        <v>0</v>
      </c>
      <c r="AA218" s="3">
        <f t="shared" si="466"/>
        <v>0</v>
      </c>
      <c r="AB218" s="3">
        <f t="shared" si="467"/>
        <v>0</v>
      </c>
      <c r="AC218" s="4"/>
      <c r="AD218" s="4">
        <f t="shared" si="468"/>
        <v>0</v>
      </c>
      <c r="AE218" s="4">
        <f t="shared" si="469"/>
        <v>2</v>
      </c>
      <c r="AF218" s="4">
        <f t="shared" si="470"/>
        <v>0</v>
      </c>
      <c r="AG218" s="4">
        <f t="shared" si="471"/>
        <v>2</v>
      </c>
      <c r="AH218" s="4"/>
      <c r="AI218" s="4">
        <f t="shared" si="472"/>
        <v>0</v>
      </c>
      <c r="AJ218" s="4">
        <f t="shared" si="473"/>
        <v>2</v>
      </c>
      <c r="AK218" s="4">
        <f t="shared" si="474"/>
        <v>0</v>
      </c>
      <c r="AL218" s="4">
        <f t="shared" si="475"/>
        <v>2</v>
      </c>
      <c r="AM218" s="4"/>
      <c r="AN218" s="4">
        <f t="shared" si="476"/>
        <v>1</v>
      </c>
    </row>
    <row r="219" spans="1:40" ht="15.75" thickBot="1">
      <c r="A219" s="67" t="s">
        <v>11</v>
      </c>
      <c r="B219" s="67"/>
      <c r="C219" s="67"/>
      <c r="D219" s="67"/>
      <c r="E219" s="67"/>
      <c r="F219" s="67"/>
      <c r="G219" s="67"/>
      <c r="H219" s="67"/>
      <c r="I219" s="67"/>
      <c r="J219" s="2">
        <f>SUM(J210:J218)</f>
        <v>0</v>
      </c>
      <c r="O219" s="70" t="s">
        <v>57</v>
      </c>
      <c r="P219" s="71"/>
      <c r="Q219" s="72"/>
      <c r="R219" s="10">
        <f>SUM(R201:R218)</f>
        <v>0</v>
      </c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</row>
    <row r="220" spans="1:40" ht="15.75" thickBot="1">
      <c r="A220" s="48"/>
      <c r="B220" s="48"/>
      <c r="C220" s="48"/>
      <c r="D220" s="49"/>
      <c r="E220" s="49"/>
      <c r="F220" s="49"/>
      <c r="G220" s="49"/>
      <c r="H220" s="49"/>
      <c r="I220" s="49"/>
      <c r="J220" s="5"/>
      <c r="K220" s="50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</row>
    <row r="221" spans="1:40" ht="15.75" thickBot="1">
      <c r="A221" s="51"/>
      <c r="B221" s="63" t="s">
        <v>58</v>
      </c>
      <c r="C221" s="64"/>
      <c r="D221" s="64"/>
      <c r="E221" s="64"/>
      <c r="F221" s="64"/>
      <c r="G221" s="64"/>
      <c r="H221" s="64"/>
      <c r="I221" s="65"/>
      <c r="J221" s="6">
        <f>J207+J195+J183+J171+J159+J147+J123+J111+J99+J87+J75+J63+J51+J39+J27+J15+J135</f>
        <v>0</v>
      </c>
      <c r="K221" s="50"/>
      <c r="N221" s="52">
        <f>C3</f>
        <v>0</v>
      </c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</row>
    <row r="222" spans="1:40" ht="15.75" thickBot="1">
      <c r="A222" s="51"/>
      <c r="B222" s="16"/>
      <c r="C222" s="16"/>
      <c r="D222" s="53"/>
      <c r="E222" s="53"/>
      <c r="F222" s="53"/>
      <c r="G222" s="53"/>
      <c r="H222" s="53"/>
      <c r="I222" s="53"/>
      <c r="J222" s="53"/>
      <c r="K222" s="50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</row>
    <row r="223" spans="1:40">
      <c r="A223" s="51"/>
      <c r="B223" s="16"/>
      <c r="C223" s="16"/>
      <c r="D223" s="53"/>
      <c r="E223" s="53"/>
      <c r="F223" s="53"/>
      <c r="G223" s="53"/>
      <c r="H223" s="53"/>
      <c r="I223" s="53"/>
      <c r="J223" s="53"/>
      <c r="K223" s="50"/>
      <c r="N223" s="54" t="s">
        <v>59</v>
      </c>
      <c r="O223" s="11">
        <f>J221</f>
        <v>0</v>
      </c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</row>
    <row r="224" spans="1:40">
      <c r="A224" s="51"/>
      <c r="B224" s="16"/>
      <c r="C224" s="16"/>
      <c r="D224" s="53"/>
      <c r="E224" s="53"/>
      <c r="F224" s="53"/>
      <c r="G224" s="53"/>
      <c r="H224" s="53"/>
      <c r="I224" s="53"/>
      <c r="J224" s="53"/>
      <c r="K224" s="50"/>
      <c r="N224" s="55" t="s">
        <v>60</v>
      </c>
      <c r="O224" s="12">
        <f>V197</f>
        <v>0</v>
      </c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</row>
    <row r="225" spans="1:40" ht="15.75" thickBot="1">
      <c r="A225" s="51"/>
      <c r="B225" s="16"/>
      <c r="C225" s="16"/>
      <c r="D225" s="53"/>
      <c r="E225" s="53"/>
      <c r="F225" s="53"/>
      <c r="G225" s="53"/>
      <c r="H225" s="53"/>
      <c r="I225" s="53"/>
      <c r="J225" s="53"/>
      <c r="K225" s="50"/>
      <c r="N225" s="56" t="s">
        <v>61</v>
      </c>
      <c r="O225" s="13">
        <f>R219</f>
        <v>0</v>
      </c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</row>
    <row r="226" spans="1:40" ht="15.75" thickBot="1">
      <c r="A226" s="51"/>
      <c r="B226" s="16"/>
      <c r="C226" s="16"/>
      <c r="D226" s="53"/>
      <c r="E226" s="53"/>
      <c r="F226" s="53"/>
      <c r="G226" s="53"/>
      <c r="H226" s="53"/>
      <c r="I226" s="53"/>
      <c r="J226" s="53"/>
      <c r="K226" s="50"/>
      <c r="N226" s="57" t="s">
        <v>62</v>
      </c>
      <c r="O226" s="14">
        <f>SUM(O223:O225)</f>
        <v>0</v>
      </c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</row>
    <row r="227" spans="1:40">
      <c r="A227" s="51"/>
      <c r="B227" s="16"/>
      <c r="C227" s="16"/>
      <c r="D227" s="53"/>
      <c r="E227" s="53"/>
      <c r="F227" s="53"/>
      <c r="G227" s="53"/>
      <c r="H227" s="53"/>
      <c r="I227" s="53"/>
      <c r="J227" s="53"/>
      <c r="K227" s="50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</row>
    <row r="228" spans="1:40">
      <c r="A228" s="51"/>
      <c r="B228" s="16"/>
      <c r="C228" s="16"/>
      <c r="D228" s="53"/>
      <c r="E228" s="53"/>
      <c r="F228" s="53"/>
      <c r="G228" s="53"/>
      <c r="H228" s="53"/>
      <c r="I228" s="53"/>
      <c r="J228" s="53"/>
      <c r="K228" s="50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</row>
    <row r="229" spans="1:40" ht="15.75">
      <c r="A229" s="51"/>
      <c r="B229" s="15" t="s">
        <v>63</v>
      </c>
      <c r="C229" s="15">
        <f>N221</f>
        <v>0</v>
      </c>
      <c r="D229" s="53"/>
      <c r="E229" s="53"/>
      <c r="F229" s="53"/>
      <c r="G229" s="53"/>
      <c r="H229" s="53"/>
      <c r="I229" s="53"/>
      <c r="J229" s="53"/>
      <c r="K229" s="50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</row>
    <row r="230" spans="1:40" ht="15.75">
      <c r="A230" s="51"/>
      <c r="B230" s="15" t="s">
        <v>64</v>
      </c>
      <c r="C230" s="15" t="s">
        <v>55</v>
      </c>
      <c r="D230" s="53"/>
      <c r="E230" s="53"/>
      <c r="F230" s="53"/>
      <c r="G230" s="53"/>
      <c r="H230" s="53"/>
      <c r="I230" s="53"/>
      <c r="J230" s="53"/>
      <c r="K230" s="50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</row>
    <row r="231" spans="1:40">
      <c r="A231" s="58"/>
      <c r="B231" s="16" t="str">
        <f>A5</f>
        <v>1. Spieltag</v>
      </c>
      <c r="C231" s="16">
        <f>J15</f>
        <v>0</v>
      </c>
      <c r="D231" s="49"/>
      <c r="E231" s="49"/>
      <c r="F231" s="49"/>
      <c r="G231" s="49"/>
      <c r="H231" s="49"/>
      <c r="I231" s="49"/>
      <c r="J231" s="5"/>
      <c r="K231" s="50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</row>
    <row r="232" spans="1:40">
      <c r="A232" s="51"/>
      <c r="B232" s="16" t="str">
        <f>A17</f>
        <v>2. Spieltag</v>
      </c>
      <c r="C232" s="16">
        <f>J27</f>
        <v>0</v>
      </c>
      <c r="D232" s="53"/>
      <c r="E232" s="53"/>
      <c r="F232" s="53"/>
      <c r="G232" s="53"/>
      <c r="H232" s="53"/>
      <c r="I232" s="53"/>
      <c r="J232" s="53"/>
      <c r="K232" s="50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</row>
    <row r="233" spans="1:40">
      <c r="A233" s="51"/>
      <c r="B233" s="16" t="str">
        <f>A29</f>
        <v>3. Spieltag</v>
      </c>
      <c r="C233" s="16">
        <f>J39</f>
        <v>0</v>
      </c>
      <c r="D233" s="53"/>
      <c r="E233" s="53"/>
      <c r="F233" s="53"/>
      <c r="G233" s="53"/>
      <c r="H233" s="53"/>
      <c r="I233" s="53"/>
      <c r="J233" s="53"/>
      <c r="K233" s="50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</row>
    <row r="234" spans="1:40">
      <c r="A234" s="51"/>
      <c r="B234" s="16" t="str">
        <f>A41</f>
        <v>4. Spieltag</v>
      </c>
      <c r="C234" s="16">
        <f>J51</f>
        <v>0</v>
      </c>
      <c r="D234" s="53"/>
      <c r="E234" s="53"/>
      <c r="F234" s="53"/>
      <c r="G234" s="53"/>
      <c r="H234" s="53"/>
      <c r="I234" s="53"/>
      <c r="J234" s="53"/>
      <c r="K234" s="50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</row>
    <row r="235" spans="1:40">
      <c r="A235" s="51"/>
      <c r="B235" s="16" t="str">
        <f>A53</f>
        <v>5. Spieltag</v>
      </c>
      <c r="C235" s="16">
        <f>J63</f>
        <v>0</v>
      </c>
      <c r="D235" s="53"/>
      <c r="E235" s="53"/>
      <c r="F235" s="53"/>
      <c r="G235" s="53"/>
      <c r="H235" s="53"/>
      <c r="I235" s="53"/>
      <c r="J235" s="53"/>
      <c r="K235" s="50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</row>
    <row r="236" spans="1:40">
      <c r="A236" s="51"/>
      <c r="B236" s="16" t="str">
        <f>A65</f>
        <v>6. Spieltag</v>
      </c>
      <c r="C236" s="16">
        <f>J75</f>
        <v>0</v>
      </c>
      <c r="D236" s="53"/>
      <c r="E236" s="53"/>
      <c r="F236" s="53"/>
      <c r="G236" s="53"/>
      <c r="H236" s="53"/>
      <c r="I236" s="53"/>
      <c r="J236" s="53"/>
      <c r="K236" s="50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</row>
    <row r="237" spans="1:40">
      <c r="A237" s="51"/>
      <c r="B237" s="16" t="str">
        <f>A77</f>
        <v>7. Spieltag</v>
      </c>
      <c r="C237" s="16">
        <f>J87</f>
        <v>0</v>
      </c>
      <c r="D237" s="53"/>
      <c r="E237" s="53"/>
      <c r="F237" s="53"/>
      <c r="G237" s="53"/>
      <c r="H237" s="53"/>
      <c r="I237" s="53"/>
      <c r="J237" s="53"/>
      <c r="K237" s="50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</row>
    <row r="238" spans="1:40">
      <c r="A238" s="51"/>
      <c r="B238" s="16" t="str">
        <f>A89</f>
        <v>8. Spieltag</v>
      </c>
      <c r="C238" s="16">
        <f>J99</f>
        <v>0</v>
      </c>
      <c r="D238" s="53"/>
      <c r="E238" s="53"/>
      <c r="F238" s="53"/>
      <c r="G238" s="53"/>
      <c r="H238" s="53"/>
      <c r="I238" s="53"/>
      <c r="J238" s="53"/>
      <c r="K238" s="50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</row>
    <row r="239" spans="1:40">
      <c r="A239" s="51"/>
      <c r="B239" s="16" t="str">
        <f>A101</f>
        <v>9. Spieltag</v>
      </c>
      <c r="C239" s="16">
        <f>J111</f>
        <v>0</v>
      </c>
      <c r="D239" s="53"/>
      <c r="E239" s="53"/>
      <c r="F239" s="53"/>
      <c r="G239" s="53"/>
      <c r="H239" s="53"/>
      <c r="I239" s="53"/>
      <c r="J239" s="53"/>
      <c r="K239" s="50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</row>
    <row r="240" spans="1:40">
      <c r="A240" s="51"/>
      <c r="B240" s="16" t="str">
        <f>A113</f>
        <v>10. Spieltag</v>
      </c>
      <c r="C240" s="16">
        <f>J123</f>
        <v>0</v>
      </c>
      <c r="D240" s="53"/>
      <c r="E240" s="53"/>
      <c r="F240" s="53"/>
      <c r="G240" s="53"/>
      <c r="H240" s="53"/>
      <c r="I240" s="53"/>
      <c r="J240" s="53"/>
      <c r="K240" s="50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</row>
    <row r="241" spans="1:40">
      <c r="A241" s="51"/>
      <c r="B241" s="16" t="str">
        <f>A125</f>
        <v>11. Spieltag</v>
      </c>
      <c r="C241" s="16">
        <f>J135</f>
        <v>0</v>
      </c>
      <c r="D241" s="53"/>
      <c r="E241" s="53"/>
      <c r="F241" s="53"/>
      <c r="G241" s="53"/>
      <c r="H241" s="53"/>
      <c r="I241" s="53"/>
      <c r="J241" s="53"/>
      <c r="K241" s="50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</row>
    <row r="242" spans="1:40">
      <c r="A242" s="58"/>
      <c r="B242" s="16" t="str">
        <f>A137</f>
        <v>12. Spieltag</v>
      </c>
      <c r="C242" s="16">
        <f>J147</f>
        <v>0</v>
      </c>
      <c r="D242" s="49"/>
      <c r="E242" s="49"/>
      <c r="F242" s="49"/>
      <c r="G242" s="49"/>
      <c r="H242" s="49"/>
      <c r="I242" s="49"/>
      <c r="J242" s="5"/>
      <c r="K242" s="50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</row>
    <row r="243" spans="1:40">
      <c r="A243" s="59"/>
      <c r="B243" s="17" t="str">
        <f>A149</f>
        <v>13. Spieltag</v>
      </c>
      <c r="C243" s="17">
        <f>J159</f>
        <v>0</v>
      </c>
      <c r="D243" s="60"/>
      <c r="E243" s="60"/>
      <c r="F243" s="60"/>
      <c r="G243" s="60"/>
      <c r="H243" s="60"/>
      <c r="I243" s="60"/>
      <c r="J243" s="60"/>
      <c r="K243" s="50"/>
    </row>
    <row r="244" spans="1:40">
      <c r="A244" s="59"/>
      <c r="B244" s="17" t="str">
        <f>A161</f>
        <v>14. Spieltag</v>
      </c>
      <c r="C244" s="17">
        <f>J171</f>
        <v>0</v>
      </c>
      <c r="D244" s="60"/>
      <c r="E244" s="60"/>
      <c r="F244" s="60"/>
      <c r="G244" s="60"/>
      <c r="H244" s="60"/>
      <c r="I244" s="60"/>
      <c r="J244" s="60"/>
      <c r="K244" s="50"/>
    </row>
    <row r="245" spans="1:40">
      <c r="A245" s="59"/>
      <c r="B245" s="17" t="str">
        <f>A173</f>
        <v>15. Spieltag</v>
      </c>
      <c r="C245" s="17">
        <f>J183</f>
        <v>0</v>
      </c>
      <c r="D245" s="60"/>
      <c r="E245" s="60"/>
      <c r="F245" s="60"/>
      <c r="G245" s="60"/>
      <c r="H245" s="60"/>
      <c r="I245" s="60"/>
      <c r="J245" s="60"/>
      <c r="K245" s="50"/>
    </row>
    <row r="246" spans="1:40">
      <c r="A246" s="59"/>
      <c r="B246" s="17" t="str">
        <f>A185</f>
        <v>16. Spieltag</v>
      </c>
      <c r="C246" s="17">
        <f>J195</f>
        <v>0</v>
      </c>
      <c r="D246" s="60"/>
      <c r="E246" s="60"/>
      <c r="F246" s="60"/>
      <c r="G246" s="60"/>
      <c r="H246" s="60"/>
      <c r="I246" s="60"/>
      <c r="J246" s="60"/>
      <c r="K246" s="50"/>
    </row>
    <row r="247" spans="1:40">
      <c r="A247" s="59"/>
      <c r="B247" s="17" t="str">
        <f>A197</f>
        <v>17. Spieltag</v>
      </c>
      <c r="C247" s="17">
        <f>J207</f>
        <v>0</v>
      </c>
      <c r="D247" s="60"/>
      <c r="E247" s="60"/>
      <c r="F247" s="60"/>
      <c r="G247" s="60"/>
      <c r="H247" s="60"/>
      <c r="I247" s="60"/>
      <c r="J247" s="60"/>
      <c r="K247" s="50"/>
    </row>
    <row r="248" spans="1:40">
      <c r="A248" s="59"/>
      <c r="B248" s="17" t="str">
        <f>A209</f>
        <v>18. Spieltag</v>
      </c>
      <c r="C248" s="17">
        <f>J219</f>
        <v>0</v>
      </c>
      <c r="D248" s="60"/>
      <c r="E248" s="60"/>
      <c r="F248" s="60"/>
      <c r="G248" s="60"/>
      <c r="H248" s="60"/>
      <c r="I248" s="60"/>
      <c r="J248" s="60"/>
      <c r="K248" s="50"/>
    </row>
    <row r="249" spans="1:40">
      <c r="A249" s="59"/>
      <c r="B249" s="17" t="str">
        <f>M5</f>
        <v>19. Spieltag</v>
      </c>
      <c r="C249" s="17">
        <f>V15</f>
        <v>0</v>
      </c>
      <c r="D249" s="61"/>
      <c r="E249" s="61"/>
      <c r="F249" s="61"/>
      <c r="G249" s="61"/>
      <c r="H249" s="61"/>
      <c r="I249" s="61"/>
      <c r="J249" s="61"/>
    </row>
    <row r="250" spans="1:40">
      <c r="A250" s="59"/>
      <c r="B250" s="17" t="str">
        <f>M17</f>
        <v>20. Spieltag</v>
      </c>
      <c r="C250" s="17">
        <f>V27</f>
        <v>0</v>
      </c>
      <c r="D250" s="61"/>
      <c r="E250" s="61"/>
      <c r="F250" s="61"/>
      <c r="G250" s="61"/>
      <c r="H250" s="61"/>
      <c r="I250" s="61"/>
      <c r="J250" s="61"/>
    </row>
    <row r="251" spans="1:40">
      <c r="A251" s="59"/>
      <c r="B251" s="17" t="str">
        <f>M29</f>
        <v>21. Spieltag</v>
      </c>
      <c r="C251" s="17">
        <f>V39</f>
        <v>0</v>
      </c>
      <c r="D251" s="61"/>
      <c r="E251" s="61"/>
      <c r="F251" s="61"/>
      <c r="G251" s="61"/>
      <c r="H251" s="61"/>
      <c r="I251" s="61"/>
      <c r="J251" s="61"/>
    </row>
    <row r="252" spans="1:40">
      <c r="A252" s="59"/>
      <c r="B252" s="17" t="str">
        <f>M41</f>
        <v>22. Spieltag</v>
      </c>
      <c r="C252" s="17">
        <f>V51</f>
        <v>0</v>
      </c>
      <c r="D252" s="61"/>
      <c r="E252" s="61"/>
      <c r="F252" s="61"/>
      <c r="G252" s="61"/>
      <c r="H252" s="61"/>
      <c r="I252" s="61"/>
      <c r="J252" s="61"/>
    </row>
    <row r="253" spans="1:40">
      <c r="B253" s="17" t="str">
        <f>M53</f>
        <v>23. Spieltag</v>
      </c>
      <c r="C253" s="17">
        <f>V63</f>
        <v>0</v>
      </c>
      <c r="D253" s="66"/>
      <c r="E253" s="66"/>
      <c r="F253" s="66"/>
      <c r="G253" s="66"/>
      <c r="H253" s="66"/>
      <c r="I253" s="66"/>
      <c r="J253" s="62"/>
    </row>
    <row r="254" spans="1:40">
      <c r="A254" s="59"/>
      <c r="B254" s="17" t="str">
        <f>M65</f>
        <v>24. Spieltag</v>
      </c>
      <c r="C254" s="17">
        <f>V75</f>
        <v>0</v>
      </c>
      <c r="D254" s="61"/>
      <c r="E254" s="61"/>
      <c r="F254" s="61"/>
      <c r="G254" s="61"/>
      <c r="H254" s="61"/>
      <c r="I254" s="61"/>
      <c r="J254" s="61"/>
    </row>
    <row r="255" spans="1:40">
      <c r="A255" s="59"/>
      <c r="B255" s="17" t="str">
        <f>M77</f>
        <v>25. Spieltag</v>
      </c>
      <c r="C255" s="17">
        <f>V87</f>
        <v>0</v>
      </c>
      <c r="D255" s="61"/>
      <c r="E255" s="61"/>
      <c r="F255" s="61"/>
      <c r="G255" s="61"/>
      <c r="H255" s="61"/>
      <c r="I255" s="61"/>
      <c r="J255" s="61"/>
    </row>
    <row r="256" spans="1:40">
      <c r="A256" s="59"/>
      <c r="B256" s="17" t="str">
        <f>M89</f>
        <v>26. Spieltag</v>
      </c>
      <c r="C256" s="17">
        <f>V99</f>
        <v>0</v>
      </c>
      <c r="D256" s="61"/>
      <c r="E256" s="61"/>
      <c r="F256" s="61"/>
      <c r="G256" s="61"/>
      <c r="H256" s="61"/>
      <c r="I256" s="61"/>
      <c r="J256" s="61"/>
    </row>
    <row r="257" spans="1:10">
      <c r="A257" s="59"/>
      <c r="B257" s="17" t="str">
        <f>M101</f>
        <v>27. Spieltag</v>
      </c>
      <c r="C257" s="17">
        <f>V111</f>
        <v>0</v>
      </c>
      <c r="D257" s="61"/>
      <c r="E257" s="61"/>
      <c r="F257" s="61"/>
      <c r="G257" s="61"/>
      <c r="H257" s="61"/>
      <c r="I257" s="61"/>
      <c r="J257" s="61"/>
    </row>
    <row r="258" spans="1:10">
      <c r="A258" s="59"/>
      <c r="B258" s="17" t="str">
        <f>M113</f>
        <v>28. Spieltag</v>
      </c>
      <c r="C258" s="17">
        <f>V123</f>
        <v>0</v>
      </c>
      <c r="D258" s="61"/>
      <c r="E258" s="61"/>
      <c r="F258" s="61"/>
      <c r="G258" s="61"/>
      <c r="H258" s="61"/>
      <c r="I258" s="61"/>
      <c r="J258" s="61"/>
    </row>
    <row r="259" spans="1:10">
      <c r="A259" s="59"/>
      <c r="B259" s="17" t="str">
        <f>M125</f>
        <v>29. Spieltag</v>
      </c>
      <c r="C259" s="17">
        <f>V135</f>
        <v>0</v>
      </c>
      <c r="D259" s="61"/>
      <c r="E259" s="61"/>
      <c r="F259" s="61"/>
      <c r="G259" s="61"/>
      <c r="H259" s="61"/>
      <c r="I259" s="61"/>
      <c r="J259" s="61"/>
    </row>
    <row r="260" spans="1:10">
      <c r="A260" s="59"/>
      <c r="B260" s="17" t="str">
        <f>M137</f>
        <v>30. Spieltag</v>
      </c>
      <c r="C260" s="17">
        <f>V147</f>
        <v>0</v>
      </c>
      <c r="D260" s="61"/>
      <c r="E260" s="61"/>
      <c r="F260" s="61"/>
      <c r="G260" s="61"/>
      <c r="H260" s="61"/>
      <c r="I260" s="61"/>
      <c r="J260" s="61"/>
    </row>
    <row r="261" spans="1:10">
      <c r="A261" s="59"/>
      <c r="B261" s="17" t="str">
        <f>M149</f>
        <v>31. Spieltag</v>
      </c>
      <c r="C261" s="17">
        <f>V159</f>
        <v>0</v>
      </c>
      <c r="D261" s="61"/>
      <c r="E261" s="61"/>
      <c r="F261" s="61"/>
      <c r="G261" s="61"/>
      <c r="H261" s="61"/>
      <c r="I261" s="61"/>
      <c r="J261" s="61"/>
    </row>
    <row r="262" spans="1:10">
      <c r="A262" s="59"/>
      <c r="B262" s="17" t="str">
        <f>M161</f>
        <v>32. Spieltag</v>
      </c>
      <c r="C262" s="17">
        <f>V171</f>
        <v>0</v>
      </c>
      <c r="D262" s="61"/>
      <c r="E262" s="61"/>
      <c r="F262" s="61"/>
      <c r="G262" s="61"/>
      <c r="H262" s="61"/>
      <c r="I262" s="61"/>
      <c r="J262" s="61"/>
    </row>
    <row r="263" spans="1:10">
      <c r="A263" s="59"/>
      <c r="B263" s="17" t="str">
        <f>M173</f>
        <v>33. Spieltag</v>
      </c>
      <c r="C263" s="17">
        <f>V183</f>
        <v>0</v>
      </c>
      <c r="D263" s="61"/>
      <c r="E263" s="61"/>
      <c r="F263" s="61"/>
      <c r="G263" s="61"/>
      <c r="H263" s="61"/>
      <c r="I263" s="61"/>
      <c r="J263" s="61"/>
    </row>
    <row r="264" spans="1:10">
      <c r="B264" s="17" t="str">
        <f>M185</f>
        <v>34. Spieltag</v>
      </c>
      <c r="C264" s="17">
        <f>V195</f>
        <v>0</v>
      </c>
      <c r="D264" s="66"/>
      <c r="E264" s="66"/>
      <c r="F264" s="66"/>
      <c r="G264" s="66"/>
      <c r="H264" s="66"/>
      <c r="I264" s="66"/>
      <c r="J264" s="62"/>
    </row>
    <row r="265" spans="1:10">
      <c r="A265" s="59"/>
      <c r="B265" s="17" t="str">
        <f>N225</f>
        <v>Punkte Tipp</v>
      </c>
      <c r="C265" s="17">
        <f>O225</f>
        <v>0</v>
      </c>
      <c r="D265" s="61"/>
      <c r="E265" s="61"/>
      <c r="F265" s="61"/>
      <c r="G265" s="61"/>
      <c r="H265" s="61"/>
      <c r="I265" s="61"/>
      <c r="J265" s="61"/>
    </row>
    <row r="266" spans="1:10">
      <c r="A266" s="59"/>
      <c r="B266" s="17" t="s">
        <v>65</v>
      </c>
      <c r="C266" s="17">
        <f>SUM(C231:C265)</f>
        <v>0</v>
      </c>
      <c r="D266" s="61"/>
      <c r="E266" s="61"/>
      <c r="F266" s="61"/>
      <c r="G266" s="61"/>
      <c r="H266" s="61"/>
      <c r="I266" s="61"/>
      <c r="J266" s="61"/>
    </row>
    <row r="267" spans="1:10">
      <c r="A267" s="59"/>
      <c r="B267" s="17"/>
      <c r="C267" s="17"/>
      <c r="D267" s="61"/>
      <c r="E267" s="61"/>
      <c r="F267" s="61"/>
      <c r="G267" s="61"/>
      <c r="H267" s="61"/>
      <c r="I267" s="61"/>
      <c r="J267" s="61"/>
    </row>
    <row r="268" spans="1:10">
      <c r="A268" s="59"/>
      <c r="B268" s="17" t="s">
        <v>66</v>
      </c>
      <c r="C268" s="17">
        <f>O226</f>
        <v>0</v>
      </c>
      <c r="D268" s="61"/>
      <c r="E268" s="61"/>
      <c r="F268" s="61"/>
      <c r="G268" s="61"/>
      <c r="H268" s="61"/>
      <c r="I268" s="61"/>
      <c r="J268" s="61"/>
    </row>
    <row r="269" spans="1:10">
      <c r="A269" s="59"/>
      <c r="B269" s="17"/>
      <c r="C269" s="17"/>
      <c r="D269" s="61"/>
      <c r="E269" s="61"/>
      <c r="F269" s="61"/>
      <c r="G269" s="61"/>
      <c r="H269" s="61"/>
      <c r="I269" s="61"/>
      <c r="J269" s="61"/>
    </row>
    <row r="270" spans="1:10">
      <c r="A270" s="59"/>
      <c r="B270" s="17"/>
      <c r="C270" s="17"/>
      <c r="D270" s="61"/>
      <c r="E270" s="61"/>
      <c r="F270" s="61"/>
      <c r="G270" s="61"/>
      <c r="H270" s="61"/>
      <c r="I270" s="61"/>
      <c r="J270" s="61"/>
    </row>
  </sheetData>
  <sheetProtection password="CA9D" sheet="1" objects="1" scenarios="1"/>
  <mergeCells count="145">
    <mergeCell ref="A1:V1"/>
    <mergeCell ref="D3:F3"/>
    <mergeCell ref="A5:C5"/>
    <mergeCell ref="D5:F5"/>
    <mergeCell ref="G5:I5"/>
    <mergeCell ref="M5:O5"/>
    <mergeCell ref="P5:R5"/>
    <mergeCell ref="S5:U5"/>
    <mergeCell ref="A27:I27"/>
    <mergeCell ref="M27:U27"/>
    <mergeCell ref="A29:C29"/>
    <mergeCell ref="D29:F29"/>
    <mergeCell ref="G29:I29"/>
    <mergeCell ref="M29:O29"/>
    <mergeCell ref="P29:R29"/>
    <mergeCell ref="S29:U29"/>
    <mergeCell ref="A15:I15"/>
    <mergeCell ref="M15:U15"/>
    <mergeCell ref="A17:C17"/>
    <mergeCell ref="D17:F17"/>
    <mergeCell ref="G17:I17"/>
    <mergeCell ref="M17:O17"/>
    <mergeCell ref="P17:R17"/>
    <mergeCell ref="S17:U17"/>
    <mergeCell ref="A51:I51"/>
    <mergeCell ref="M51:U51"/>
    <mergeCell ref="A53:C53"/>
    <mergeCell ref="D53:F53"/>
    <mergeCell ref="G53:I53"/>
    <mergeCell ref="M53:O53"/>
    <mergeCell ref="P53:R53"/>
    <mergeCell ref="S53:U53"/>
    <mergeCell ref="A39:I39"/>
    <mergeCell ref="M39:U39"/>
    <mergeCell ref="A41:C41"/>
    <mergeCell ref="D41:F41"/>
    <mergeCell ref="G41:I41"/>
    <mergeCell ref="M41:O41"/>
    <mergeCell ref="P41:R41"/>
    <mergeCell ref="S41:U41"/>
    <mergeCell ref="A75:I75"/>
    <mergeCell ref="M75:U75"/>
    <mergeCell ref="A77:C77"/>
    <mergeCell ref="D77:F77"/>
    <mergeCell ref="G77:I77"/>
    <mergeCell ref="M77:O77"/>
    <mergeCell ref="P77:R77"/>
    <mergeCell ref="S77:U77"/>
    <mergeCell ref="A63:I63"/>
    <mergeCell ref="M63:U63"/>
    <mergeCell ref="A65:C65"/>
    <mergeCell ref="D65:F65"/>
    <mergeCell ref="G65:I65"/>
    <mergeCell ref="M65:O65"/>
    <mergeCell ref="P65:R65"/>
    <mergeCell ref="S65:U65"/>
    <mergeCell ref="A99:I99"/>
    <mergeCell ref="M99:U99"/>
    <mergeCell ref="A101:C101"/>
    <mergeCell ref="D101:F101"/>
    <mergeCell ref="G101:I101"/>
    <mergeCell ref="M101:O101"/>
    <mergeCell ref="P101:R101"/>
    <mergeCell ref="S101:U101"/>
    <mergeCell ref="A87:I87"/>
    <mergeCell ref="M87:U87"/>
    <mergeCell ref="A89:C89"/>
    <mergeCell ref="D89:F89"/>
    <mergeCell ref="G89:I89"/>
    <mergeCell ref="M89:O89"/>
    <mergeCell ref="P89:R89"/>
    <mergeCell ref="S89:U89"/>
    <mergeCell ref="A123:I123"/>
    <mergeCell ref="M123:U123"/>
    <mergeCell ref="A125:C125"/>
    <mergeCell ref="D125:F125"/>
    <mergeCell ref="G125:I125"/>
    <mergeCell ref="M125:O125"/>
    <mergeCell ref="P125:R125"/>
    <mergeCell ref="S125:U125"/>
    <mergeCell ref="A111:I111"/>
    <mergeCell ref="M111:U111"/>
    <mergeCell ref="A113:C113"/>
    <mergeCell ref="D113:F113"/>
    <mergeCell ref="G113:I113"/>
    <mergeCell ref="M113:O113"/>
    <mergeCell ref="P113:R113"/>
    <mergeCell ref="S113:U113"/>
    <mergeCell ref="A147:I147"/>
    <mergeCell ref="M147:U147"/>
    <mergeCell ref="A149:C149"/>
    <mergeCell ref="D149:F149"/>
    <mergeCell ref="G149:I149"/>
    <mergeCell ref="M149:O149"/>
    <mergeCell ref="P149:R149"/>
    <mergeCell ref="S149:U149"/>
    <mergeCell ref="A135:I135"/>
    <mergeCell ref="M135:U135"/>
    <mergeCell ref="A137:C137"/>
    <mergeCell ref="D137:F137"/>
    <mergeCell ref="G137:I137"/>
    <mergeCell ref="M137:O137"/>
    <mergeCell ref="P137:R137"/>
    <mergeCell ref="S137:U137"/>
    <mergeCell ref="A171:I171"/>
    <mergeCell ref="M171:U171"/>
    <mergeCell ref="A173:C173"/>
    <mergeCell ref="D173:F173"/>
    <mergeCell ref="G173:I173"/>
    <mergeCell ref="M173:O173"/>
    <mergeCell ref="P173:R173"/>
    <mergeCell ref="S173:U173"/>
    <mergeCell ref="A159:I159"/>
    <mergeCell ref="M159:U159"/>
    <mergeCell ref="A161:C161"/>
    <mergeCell ref="D161:F161"/>
    <mergeCell ref="G161:I161"/>
    <mergeCell ref="M161:O161"/>
    <mergeCell ref="P161:R161"/>
    <mergeCell ref="S161:U161"/>
    <mergeCell ref="O219:Q219"/>
    <mergeCell ref="A195:I195"/>
    <mergeCell ref="M195:U195"/>
    <mergeCell ref="A197:C197"/>
    <mergeCell ref="D197:F197"/>
    <mergeCell ref="G197:I197"/>
    <mergeCell ref="N197:U197"/>
    <mergeCell ref="A183:I183"/>
    <mergeCell ref="M183:U183"/>
    <mergeCell ref="A185:C185"/>
    <mergeCell ref="D185:F185"/>
    <mergeCell ref="G185:I185"/>
    <mergeCell ref="M185:O185"/>
    <mergeCell ref="P185:R185"/>
    <mergeCell ref="S185:U185"/>
    <mergeCell ref="B221:I221"/>
    <mergeCell ref="D253:F253"/>
    <mergeCell ref="G253:I253"/>
    <mergeCell ref="D264:F264"/>
    <mergeCell ref="G264:I264"/>
    <mergeCell ref="A207:I207"/>
    <mergeCell ref="A209:C209"/>
    <mergeCell ref="D209:F209"/>
    <mergeCell ref="G209:I209"/>
    <mergeCell ref="A219:I219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19</vt:i4>
      </vt:variant>
    </vt:vector>
  </HeadingPairs>
  <TitlesOfParts>
    <vt:vector size="22" baseType="lpstr">
      <vt:lpstr>Tabelle1</vt:lpstr>
      <vt:lpstr>Tabelle2</vt:lpstr>
      <vt:lpstr>Tabelle3</vt:lpstr>
      <vt:lpstr>bay</vt:lpstr>
      <vt:lpstr>bvb</vt:lpstr>
      <vt:lpstr>ein</vt:lpstr>
      <vt:lpstr>fck</vt:lpstr>
      <vt:lpstr>fcn</vt:lpstr>
      <vt:lpstr>han</vt:lpstr>
      <vt:lpstr>hoff</vt:lpstr>
      <vt:lpstr>hsv</vt:lpstr>
      <vt:lpstr>kö</vt:lpstr>
      <vt:lpstr>lev</vt:lpstr>
      <vt:lpstr>lve</vt:lpstr>
      <vt:lpstr>mai</vt:lpstr>
      <vt:lpstr>mgb</vt:lpstr>
      <vt:lpstr>pau</vt:lpstr>
      <vt:lpstr>scf</vt:lpstr>
      <vt:lpstr>sch</vt:lpstr>
      <vt:lpstr>vfb</vt:lpstr>
      <vt:lpstr>vfl</vt:lpstr>
      <vt:lpstr>wb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Elinry</dc:creator>
  <cp:lastModifiedBy>Elinry</cp:lastModifiedBy>
  <dcterms:created xsi:type="dcterms:W3CDTF">2010-07-16T09:59:07Z</dcterms:created>
  <dcterms:modified xsi:type="dcterms:W3CDTF">2010-07-18T15:12:39Z</dcterms:modified>
</cp:coreProperties>
</file>